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内田祐\Desktop\"/>
    </mc:Choice>
  </mc:AlternateContent>
  <workbookProtection workbookPassword="8734" lockStructure="1"/>
  <bookViews>
    <workbookView xWindow="0" yWindow="0" windowWidth="19200" windowHeight="5805" activeTab="3"/>
  </bookViews>
  <sheets>
    <sheet name="基本情報登録" sheetId="1" r:id="rId1"/>
    <sheet name="様式1‐1(男子)" sheetId="2" r:id="rId2"/>
    <sheet name="様式1-2(男子)" sheetId="11" r:id="rId3"/>
    <sheet name="様式2(男子)" sheetId="3" r:id="rId4"/>
    <sheet name="様式3(男子)" sheetId="4" r:id="rId5"/>
    <sheet name="様式4(男子)" sheetId="5" r:id="rId6"/>
    <sheet name="様式5(男子)" sheetId="6" r:id="rId7"/>
    <sheet name="様式6(男子)" sheetId="7" r:id="rId8"/>
    <sheet name="様式7(男子)" sheetId="8" r:id="rId9"/>
    <sheet name="登録データ" sheetId="9" state="hidden" r:id="rId10"/>
  </sheets>
  <definedNames>
    <definedName name="_xlnm.Print_Area" localSheetId="1">'様式1‐1(男子)'!$A$1:$U$47</definedName>
    <definedName name="_xlnm.Print_Area" localSheetId="2">'様式1-2(男子)'!$A$1:$V$190</definedName>
    <definedName name="_xlnm.Print_Area" localSheetId="3">'様式2(男子)'!$A$1:$J$262</definedName>
    <definedName name="_xlnm.Print_Area" localSheetId="4">'様式3(男子)'!$A$1:$K$55</definedName>
    <definedName name="_xlnm.Print_Area" localSheetId="5">'様式4(男子)'!$A$1:$H$249</definedName>
    <definedName name="_xlnm.Print_Area" localSheetId="6">'様式5(男子)'!$A$1:$I$249</definedName>
    <definedName name="_xlnm.Print_Area" localSheetId="7">'様式6(男子)'!$A$1:$K$41</definedName>
    <definedName name="_xlnm.Print_Area" localSheetId="8">'様式7(男子)'!$A$1:$I$249</definedName>
  </definedNames>
  <calcPr calcId="162913"/>
</workbook>
</file>

<file path=xl/calcChain.xml><?xml version="1.0" encoding="utf-8"?>
<calcChain xmlns="http://schemas.openxmlformats.org/spreadsheetml/2006/main">
  <c r="E147" i="11" l="1"/>
  <c r="E99" i="11"/>
  <c r="E51" i="11"/>
  <c r="BA161" i="11"/>
  <c r="BA162" i="11"/>
  <c r="BA163" i="11"/>
  <c r="BA164" i="11"/>
  <c r="BA165" i="11"/>
  <c r="BA166" i="11"/>
  <c r="BA167" i="11"/>
  <c r="BA168" i="11"/>
  <c r="BA169" i="11"/>
  <c r="BA170" i="11"/>
  <c r="BA171" i="11"/>
  <c r="BA172" i="11"/>
  <c r="BA173" i="11"/>
  <c r="BA174" i="11"/>
  <c r="BA175" i="11"/>
  <c r="BA176" i="11"/>
  <c r="BA177" i="11"/>
  <c r="BA178" i="11"/>
  <c r="BA179" i="11"/>
  <c r="BA180" i="11"/>
  <c r="BA181" i="11"/>
  <c r="BA182" i="11"/>
  <c r="BA183" i="11"/>
  <c r="BA184" i="11"/>
  <c r="BA185" i="11"/>
  <c r="BA186" i="11"/>
  <c r="BA187" i="11"/>
  <c r="BA160" i="11"/>
  <c r="BA113" i="11"/>
  <c r="BA114" i="11"/>
  <c r="BA115" i="11"/>
  <c r="BA116" i="11"/>
  <c r="BA117" i="11"/>
  <c r="BA118" i="11"/>
  <c r="BA119" i="11"/>
  <c r="BA120" i="11"/>
  <c r="BA121" i="11"/>
  <c r="BA122" i="11"/>
  <c r="BA123" i="11"/>
  <c r="BA124" i="11"/>
  <c r="BA125" i="11"/>
  <c r="BA126" i="11"/>
  <c r="BA127" i="11"/>
  <c r="BA128" i="11"/>
  <c r="BA129" i="11"/>
  <c r="BA130" i="11"/>
  <c r="BA131" i="11"/>
  <c r="BA132" i="11"/>
  <c r="BA133" i="11"/>
  <c r="BA134" i="11"/>
  <c r="BA135" i="11"/>
  <c r="BA136" i="11"/>
  <c r="BA137" i="11"/>
  <c r="BA138" i="11"/>
  <c r="BA139" i="11"/>
  <c r="BA112" i="11"/>
  <c r="BA65" i="11"/>
  <c r="BA66" i="11"/>
  <c r="BA67" i="11"/>
  <c r="BA68" i="11"/>
  <c r="BA69" i="11"/>
  <c r="BA70" i="11"/>
  <c r="BA71" i="11"/>
  <c r="BA72" i="11"/>
  <c r="BA73" i="11"/>
  <c r="BA74" i="11"/>
  <c r="BA75" i="11"/>
  <c r="BA76" i="11"/>
  <c r="BA77" i="11"/>
  <c r="BA78" i="11"/>
  <c r="BA79" i="11"/>
  <c r="BA80" i="11"/>
  <c r="BA81" i="11"/>
  <c r="BA82" i="11"/>
  <c r="BA83" i="11"/>
  <c r="BA84" i="11"/>
  <c r="BA85" i="11"/>
  <c r="BA86" i="11"/>
  <c r="BA87" i="11"/>
  <c r="BA88" i="11"/>
  <c r="BA89" i="11"/>
  <c r="BA90" i="11"/>
  <c r="BA94" i="11"/>
  <c r="BA95" i="11"/>
  <c r="BA96" i="11"/>
  <c r="BA64" i="11"/>
  <c r="AZ17" i="11"/>
  <c r="AZ18" i="11"/>
  <c r="AZ19" i="11"/>
  <c r="AZ20" i="11"/>
  <c r="AZ21" i="11"/>
  <c r="AZ22" i="11"/>
  <c r="AZ23" i="11"/>
  <c r="AZ24" i="11"/>
  <c r="AZ25" i="11"/>
  <c r="AZ26" i="11"/>
  <c r="AZ27" i="11"/>
  <c r="AZ28" i="11"/>
  <c r="AZ29" i="11"/>
  <c r="AZ30" i="11"/>
  <c r="AZ31" i="11"/>
  <c r="AZ32" i="11"/>
  <c r="AZ33" i="11"/>
  <c r="AZ34" i="11"/>
  <c r="AZ35" i="11"/>
  <c r="AZ36" i="11"/>
  <c r="AZ37" i="11"/>
  <c r="AZ38" i="11"/>
  <c r="AZ39" i="11"/>
  <c r="AZ40" i="11"/>
  <c r="AZ41" i="11"/>
  <c r="AZ42" i="11"/>
  <c r="AZ43" i="11"/>
  <c r="AZ46" i="11"/>
  <c r="AZ47" i="11"/>
  <c r="AZ48" i="11"/>
  <c r="AZ16" i="11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19" i="2"/>
  <c r="Z24" i="2"/>
  <c r="E3" i="11"/>
  <c r="E153" i="11" l="1"/>
  <c r="E105" i="11"/>
  <c r="AY162" i="11"/>
  <c r="AY164" i="11"/>
  <c r="AY166" i="11"/>
  <c r="AY168" i="11"/>
  <c r="AY170" i="11"/>
  <c r="AY172" i="11"/>
  <c r="AY174" i="11"/>
  <c r="AY176" i="11"/>
  <c r="AY178" i="11"/>
  <c r="AY180" i="11"/>
  <c r="AY182" i="11"/>
  <c r="AY184" i="11"/>
  <c r="AY160" i="11"/>
  <c r="AZ184" i="11"/>
  <c r="AZ182" i="11"/>
  <c r="AZ180" i="11"/>
  <c r="AZ178" i="11"/>
  <c r="AZ176" i="11"/>
  <c r="AZ174" i="11"/>
  <c r="AZ172" i="11"/>
  <c r="AZ170" i="11"/>
  <c r="AZ168" i="11"/>
  <c r="AZ166" i="11"/>
  <c r="AZ164" i="11"/>
  <c r="AZ162" i="11"/>
  <c r="AZ160" i="11"/>
  <c r="BA156" i="11"/>
  <c r="BA108" i="11"/>
  <c r="AY114" i="11"/>
  <c r="AZ114" i="11"/>
  <c r="AY116" i="11"/>
  <c r="AZ116" i="11"/>
  <c r="AY118" i="11"/>
  <c r="AZ118" i="11"/>
  <c r="AY120" i="11"/>
  <c r="AZ120" i="11"/>
  <c r="AY122" i="11"/>
  <c r="AZ122" i="11"/>
  <c r="AY124" i="11"/>
  <c r="AZ124" i="11"/>
  <c r="AY126" i="11"/>
  <c r="AZ126" i="11"/>
  <c r="AY128" i="11"/>
  <c r="AZ128" i="11"/>
  <c r="AY130" i="11"/>
  <c r="AZ130" i="11"/>
  <c r="AY132" i="11"/>
  <c r="AZ132" i="11"/>
  <c r="AY134" i="11"/>
  <c r="AZ134" i="11"/>
  <c r="AY136" i="11"/>
  <c r="AZ136" i="11"/>
  <c r="AZ112" i="11"/>
  <c r="AZ108" i="11" s="1"/>
  <c r="AY112" i="11"/>
  <c r="AY108" i="11" s="1"/>
  <c r="AX117" i="11"/>
  <c r="E57" i="11"/>
  <c r="BA60" i="11"/>
  <c r="AY88" i="11"/>
  <c r="AZ88" i="11"/>
  <c r="AY66" i="11"/>
  <c r="AZ66" i="11"/>
  <c r="AY68" i="11"/>
  <c r="AY60" i="11" s="1"/>
  <c r="AZ68" i="11"/>
  <c r="AY70" i="11"/>
  <c r="AZ70" i="11"/>
  <c r="AY72" i="11"/>
  <c r="AZ72" i="11"/>
  <c r="AY74" i="11"/>
  <c r="AZ74" i="11"/>
  <c r="AY76" i="11"/>
  <c r="AZ76" i="11"/>
  <c r="AY78" i="11"/>
  <c r="AZ78" i="11"/>
  <c r="AY80" i="11"/>
  <c r="AZ80" i="11"/>
  <c r="AY82" i="11"/>
  <c r="AZ82" i="11"/>
  <c r="AY84" i="11"/>
  <c r="AZ84" i="11"/>
  <c r="AY86" i="11"/>
  <c r="AZ86" i="11"/>
  <c r="AZ64" i="11"/>
  <c r="AZ60" i="11" s="1"/>
  <c r="AY64" i="11"/>
  <c r="E9" i="11"/>
  <c r="AZ12" i="11"/>
  <c r="AX18" i="11"/>
  <c r="AX20" i="11"/>
  <c r="AX22" i="11"/>
  <c r="AX24" i="11"/>
  <c r="AX26" i="11"/>
  <c r="AX28" i="11"/>
  <c r="AX30" i="11"/>
  <c r="AX32" i="11"/>
  <c r="AX34" i="11"/>
  <c r="AX36" i="11"/>
  <c r="AX38" i="11"/>
  <c r="AX40" i="11"/>
  <c r="AX16" i="11"/>
  <c r="AX12" i="11" s="1"/>
  <c r="AY18" i="11"/>
  <c r="AY20" i="11"/>
  <c r="AY22" i="11"/>
  <c r="AY24" i="11"/>
  <c r="AY26" i="11"/>
  <c r="AY28" i="11"/>
  <c r="AY30" i="11"/>
  <c r="AY32" i="11"/>
  <c r="AY34" i="11"/>
  <c r="AY36" i="11"/>
  <c r="AY38" i="11"/>
  <c r="AY40" i="11"/>
  <c r="AY16" i="11"/>
  <c r="AL19" i="2"/>
  <c r="AL21" i="2"/>
  <c r="AL23" i="2"/>
  <c r="AL25" i="2"/>
  <c r="AL27" i="2"/>
  <c r="AL29" i="2"/>
  <c r="AL31" i="2"/>
  <c r="AL33" i="2"/>
  <c r="AL35" i="2"/>
  <c r="AL37" i="2"/>
  <c r="AL39" i="2"/>
  <c r="AL41" i="2"/>
  <c r="AL43" i="2"/>
  <c r="AY12" i="11" l="1"/>
  <c r="AY156" i="11"/>
  <c r="AZ156" i="11"/>
  <c r="AL15" i="2"/>
  <c r="AK15" i="2"/>
  <c r="AJ41" i="2"/>
  <c r="AJ43" i="2"/>
  <c r="AJ21" i="2"/>
  <c r="AJ23" i="2"/>
  <c r="AJ25" i="2"/>
  <c r="AJ27" i="2"/>
  <c r="AJ29" i="2"/>
  <c r="AJ31" i="2"/>
  <c r="AJ33" i="2"/>
  <c r="AJ35" i="2"/>
  <c r="AJ37" i="2"/>
  <c r="AJ39" i="2"/>
  <c r="AJ19" i="2"/>
  <c r="AJ15" i="2" l="1"/>
  <c r="Y48" i="2"/>
  <c r="Y46" i="2"/>
  <c r="Y44" i="2"/>
  <c r="Y42" i="2"/>
  <c r="E41" i="2"/>
  <c r="Y40" i="2"/>
  <c r="J40" i="2"/>
  <c r="H40" i="2"/>
  <c r="G40" i="2"/>
  <c r="F40" i="2"/>
  <c r="E40" i="2"/>
  <c r="E39" i="2"/>
  <c r="Y38" i="2"/>
  <c r="J38" i="2"/>
  <c r="H38" i="2"/>
  <c r="G38" i="2"/>
  <c r="F38" i="2"/>
  <c r="E38" i="2"/>
  <c r="E37" i="2"/>
  <c r="Y36" i="2"/>
  <c r="J36" i="2"/>
  <c r="H36" i="2"/>
  <c r="G36" i="2"/>
  <c r="F36" i="2"/>
  <c r="E36" i="2"/>
  <c r="E35" i="2"/>
  <c r="Y34" i="2"/>
  <c r="J34" i="2"/>
  <c r="H34" i="2"/>
  <c r="G34" i="2"/>
  <c r="F34" i="2"/>
  <c r="E34" i="2"/>
  <c r="E33" i="2"/>
  <c r="Y32" i="2"/>
  <c r="J32" i="2"/>
  <c r="H32" i="2"/>
  <c r="G32" i="2"/>
  <c r="F32" i="2"/>
  <c r="E32" i="2"/>
  <c r="E31" i="2"/>
  <c r="Y30" i="2"/>
  <c r="J30" i="2"/>
  <c r="H30" i="2"/>
  <c r="G30" i="2"/>
  <c r="F30" i="2"/>
  <c r="E30" i="2"/>
  <c r="E29" i="2"/>
  <c r="Y28" i="2"/>
  <c r="J28" i="2"/>
  <c r="H28" i="2"/>
  <c r="G28" i="2"/>
  <c r="F28" i="2"/>
  <c r="E28" i="2"/>
  <c r="E27" i="2"/>
  <c r="Y26" i="2"/>
  <c r="J26" i="2"/>
  <c r="H26" i="2"/>
  <c r="G26" i="2"/>
  <c r="F26" i="2"/>
  <c r="E26" i="2"/>
  <c r="E25" i="2"/>
  <c r="J24" i="2"/>
  <c r="H24" i="2"/>
  <c r="G24" i="2"/>
  <c r="F24" i="2"/>
  <c r="E24" i="2"/>
  <c r="E23" i="2"/>
  <c r="J22" i="2"/>
  <c r="H22" i="2"/>
  <c r="G22" i="2"/>
  <c r="F22" i="2"/>
  <c r="E22" i="2"/>
  <c r="E21" i="2"/>
  <c r="J20" i="2"/>
  <c r="H20" i="2"/>
  <c r="G20" i="2"/>
  <c r="F20" i="2"/>
  <c r="E20" i="2"/>
  <c r="E19" i="2"/>
  <c r="J18" i="2"/>
  <c r="H18" i="2"/>
  <c r="G18" i="2"/>
  <c r="F18" i="2"/>
  <c r="E18" i="2"/>
  <c r="E17" i="2"/>
  <c r="J16" i="2"/>
  <c r="H16" i="2"/>
  <c r="G16" i="2"/>
  <c r="F16" i="2"/>
  <c r="E16" i="2"/>
  <c r="AQ189" i="11"/>
  <c r="AQ187" i="11"/>
  <c r="AQ185" i="11"/>
  <c r="E185" i="11"/>
  <c r="J184" i="11"/>
  <c r="H184" i="11"/>
  <c r="G184" i="11"/>
  <c r="F184" i="11"/>
  <c r="E184" i="11"/>
  <c r="AQ183" i="11"/>
  <c r="E183" i="11"/>
  <c r="J182" i="11"/>
  <c r="H182" i="11"/>
  <c r="G182" i="11"/>
  <c r="F182" i="11"/>
  <c r="E182" i="11"/>
  <c r="AQ181" i="11"/>
  <c r="E181" i="11"/>
  <c r="J180" i="11"/>
  <c r="H180" i="11"/>
  <c r="G180" i="11"/>
  <c r="F180" i="11"/>
  <c r="E180" i="11"/>
  <c r="AQ179" i="11"/>
  <c r="E179" i="11"/>
  <c r="J178" i="11"/>
  <c r="H178" i="11"/>
  <c r="G178" i="11"/>
  <c r="F178" i="11"/>
  <c r="E178" i="11"/>
  <c r="AQ177" i="11"/>
  <c r="E177" i="11"/>
  <c r="J176" i="11"/>
  <c r="H176" i="11"/>
  <c r="G176" i="11"/>
  <c r="F176" i="11"/>
  <c r="E176" i="11"/>
  <c r="AQ175" i="11"/>
  <c r="E175" i="11"/>
  <c r="J174" i="11"/>
  <c r="H174" i="11"/>
  <c r="G174" i="11"/>
  <c r="F174" i="11"/>
  <c r="E174" i="11"/>
  <c r="AQ173" i="11"/>
  <c r="E173" i="11"/>
  <c r="J172" i="11"/>
  <c r="H172" i="11"/>
  <c r="G172" i="11"/>
  <c r="F172" i="11"/>
  <c r="E172" i="11"/>
  <c r="AQ171" i="11"/>
  <c r="E171" i="11"/>
  <c r="J170" i="11"/>
  <c r="H170" i="11"/>
  <c r="G170" i="11"/>
  <c r="F170" i="11"/>
  <c r="E170" i="11"/>
  <c r="AQ169" i="11"/>
  <c r="E169" i="11"/>
  <c r="J168" i="11"/>
  <c r="H168" i="11"/>
  <c r="G168" i="11"/>
  <c r="F168" i="11"/>
  <c r="E168" i="11"/>
  <c r="AQ167" i="11"/>
  <c r="E167" i="11"/>
  <c r="J166" i="11"/>
  <c r="H166" i="11"/>
  <c r="G166" i="11"/>
  <c r="F166" i="11"/>
  <c r="E166" i="11"/>
  <c r="AQ165" i="11"/>
  <c r="E165" i="11"/>
  <c r="J164" i="11"/>
  <c r="H164" i="11"/>
  <c r="G164" i="11"/>
  <c r="F164" i="11"/>
  <c r="E164" i="11"/>
  <c r="E163" i="11"/>
  <c r="J162" i="11"/>
  <c r="H162" i="11"/>
  <c r="G162" i="11"/>
  <c r="F162" i="11"/>
  <c r="E162" i="11"/>
  <c r="E161" i="11"/>
  <c r="J160" i="11"/>
  <c r="H160" i="11"/>
  <c r="G160" i="11"/>
  <c r="F160" i="11"/>
  <c r="E160" i="11"/>
  <c r="AQ141" i="11"/>
  <c r="AQ139" i="11"/>
  <c r="AQ137" i="11"/>
  <c r="E137" i="11"/>
  <c r="J136" i="11"/>
  <c r="H136" i="11"/>
  <c r="G136" i="11"/>
  <c r="F136" i="11"/>
  <c r="E136" i="11"/>
  <c r="AQ135" i="11"/>
  <c r="E135" i="11"/>
  <c r="J134" i="11"/>
  <c r="H134" i="11"/>
  <c r="G134" i="11"/>
  <c r="F134" i="11"/>
  <c r="E134" i="11"/>
  <c r="AQ133" i="11"/>
  <c r="E133" i="11"/>
  <c r="J132" i="11"/>
  <c r="H132" i="11"/>
  <c r="G132" i="11"/>
  <c r="F132" i="11"/>
  <c r="E132" i="11"/>
  <c r="AQ131" i="11"/>
  <c r="E131" i="11"/>
  <c r="J130" i="11"/>
  <c r="H130" i="11"/>
  <c r="G130" i="11"/>
  <c r="F130" i="11"/>
  <c r="E130" i="11"/>
  <c r="AQ129" i="11"/>
  <c r="E129" i="11"/>
  <c r="J128" i="11"/>
  <c r="H128" i="11"/>
  <c r="G128" i="11"/>
  <c r="F128" i="11"/>
  <c r="E128" i="11"/>
  <c r="AQ127" i="11"/>
  <c r="E127" i="11"/>
  <c r="J126" i="11"/>
  <c r="H126" i="11"/>
  <c r="G126" i="11"/>
  <c r="F126" i="11"/>
  <c r="E126" i="11"/>
  <c r="AQ125" i="11"/>
  <c r="E125" i="11"/>
  <c r="J124" i="11"/>
  <c r="H124" i="11"/>
  <c r="G124" i="11"/>
  <c r="F124" i="11"/>
  <c r="E124" i="11"/>
  <c r="AQ123" i="11"/>
  <c r="E123" i="11"/>
  <c r="J122" i="11"/>
  <c r="H122" i="11"/>
  <c r="G122" i="11"/>
  <c r="F122" i="11"/>
  <c r="E122" i="11"/>
  <c r="AQ121" i="11"/>
  <c r="E121" i="11"/>
  <c r="J120" i="11"/>
  <c r="H120" i="11"/>
  <c r="G120" i="11"/>
  <c r="F120" i="11"/>
  <c r="E120" i="11"/>
  <c r="AQ119" i="11"/>
  <c r="E119" i="11"/>
  <c r="J118" i="11"/>
  <c r="H118" i="11"/>
  <c r="G118" i="11"/>
  <c r="F118" i="11"/>
  <c r="E118" i="11"/>
  <c r="AQ117" i="11"/>
  <c r="E117" i="11"/>
  <c r="J116" i="11"/>
  <c r="H116" i="11"/>
  <c r="G116" i="11"/>
  <c r="F116" i="11"/>
  <c r="E116" i="11"/>
  <c r="E115" i="11"/>
  <c r="J114" i="11"/>
  <c r="H114" i="11"/>
  <c r="G114" i="11"/>
  <c r="F114" i="11"/>
  <c r="E114" i="11"/>
  <c r="E113" i="11"/>
  <c r="J112" i="11"/>
  <c r="H112" i="11"/>
  <c r="G112" i="11"/>
  <c r="F112" i="11"/>
  <c r="E112" i="11"/>
  <c r="AQ93" i="11"/>
  <c r="AQ91" i="11"/>
  <c r="AQ89" i="11"/>
  <c r="E89" i="11"/>
  <c r="J88" i="11"/>
  <c r="H88" i="11"/>
  <c r="G88" i="11"/>
  <c r="F88" i="11"/>
  <c r="E88" i="11"/>
  <c r="AQ87" i="11"/>
  <c r="E87" i="11"/>
  <c r="J86" i="11"/>
  <c r="H86" i="11"/>
  <c r="G86" i="11"/>
  <c r="F86" i="11"/>
  <c r="E86" i="11"/>
  <c r="AQ85" i="11"/>
  <c r="E85" i="11"/>
  <c r="J84" i="11"/>
  <c r="H84" i="11"/>
  <c r="G84" i="11"/>
  <c r="F84" i="11"/>
  <c r="E84" i="11"/>
  <c r="AQ83" i="11"/>
  <c r="E83" i="11"/>
  <c r="J82" i="11"/>
  <c r="H82" i="11"/>
  <c r="G82" i="11"/>
  <c r="F82" i="11"/>
  <c r="E82" i="11"/>
  <c r="AQ81" i="11"/>
  <c r="E81" i="11"/>
  <c r="J80" i="11"/>
  <c r="H80" i="11"/>
  <c r="G80" i="11"/>
  <c r="F80" i="11"/>
  <c r="E80" i="11"/>
  <c r="AQ79" i="11"/>
  <c r="E79" i="11"/>
  <c r="J78" i="11"/>
  <c r="H78" i="11"/>
  <c r="G78" i="11"/>
  <c r="F78" i="11"/>
  <c r="E78" i="11"/>
  <c r="AQ77" i="11"/>
  <c r="E77" i="11"/>
  <c r="J76" i="11"/>
  <c r="H76" i="11"/>
  <c r="G76" i="11"/>
  <c r="F76" i="11"/>
  <c r="E76" i="11"/>
  <c r="AQ75" i="11"/>
  <c r="E75" i="11"/>
  <c r="J74" i="11"/>
  <c r="H74" i="11"/>
  <c r="G74" i="11"/>
  <c r="F74" i="11"/>
  <c r="E74" i="11"/>
  <c r="AQ73" i="11"/>
  <c r="E73" i="11"/>
  <c r="J72" i="11"/>
  <c r="H72" i="11"/>
  <c r="G72" i="11"/>
  <c r="F72" i="11"/>
  <c r="E72" i="11"/>
  <c r="AQ71" i="11"/>
  <c r="E71" i="11"/>
  <c r="J70" i="11"/>
  <c r="H70" i="11"/>
  <c r="G70" i="11"/>
  <c r="F70" i="11"/>
  <c r="E70" i="11"/>
  <c r="AQ69" i="11"/>
  <c r="E69" i="11"/>
  <c r="J68" i="11"/>
  <c r="H68" i="11"/>
  <c r="G68" i="11"/>
  <c r="F68" i="11"/>
  <c r="E68" i="11"/>
  <c r="E67" i="11"/>
  <c r="J66" i="11"/>
  <c r="H66" i="11"/>
  <c r="G66" i="11"/>
  <c r="F66" i="11"/>
  <c r="E66" i="11"/>
  <c r="E65" i="11"/>
  <c r="J64" i="11"/>
  <c r="H64" i="11"/>
  <c r="G64" i="11"/>
  <c r="F64" i="11"/>
  <c r="E64" i="11"/>
  <c r="AQ45" i="11"/>
  <c r="AQ43" i="11"/>
  <c r="AQ41" i="11"/>
  <c r="E41" i="11"/>
  <c r="J40" i="11"/>
  <c r="H40" i="11"/>
  <c r="G40" i="11"/>
  <c r="F40" i="11"/>
  <c r="E40" i="11"/>
  <c r="AQ39" i="11"/>
  <c r="E39" i="11"/>
  <c r="J38" i="11"/>
  <c r="H38" i="11"/>
  <c r="G38" i="11"/>
  <c r="F38" i="11"/>
  <c r="E38" i="11"/>
  <c r="AQ37" i="11"/>
  <c r="E37" i="11"/>
  <c r="J36" i="11"/>
  <c r="H36" i="11"/>
  <c r="G36" i="11"/>
  <c r="F36" i="11"/>
  <c r="E36" i="11"/>
  <c r="AQ35" i="11"/>
  <c r="E35" i="11"/>
  <c r="J34" i="11"/>
  <c r="H34" i="11"/>
  <c r="G34" i="11"/>
  <c r="F34" i="11"/>
  <c r="E34" i="11"/>
  <c r="AQ33" i="11"/>
  <c r="E33" i="11"/>
  <c r="J32" i="11"/>
  <c r="H32" i="11"/>
  <c r="G32" i="11"/>
  <c r="F32" i="11"/>
  <c r="E32" i="11"/>
  <c r="AQ31" i="11"/>
  <c r="E31" i="11"/>
  <c r="J30" i="11"/>
  <c r="H30" i="11"/>
  <c r="G30" i="11"/>
  <c r="F30" i="11"/>
  <c r="E30" i="11"/>
  <c r="AQ29" i="11"/>
  <c r="E29" i="11"/>
  <c r="J28" i="11"/>
  <c r="H28" i="11"/>
  <c r="G28" i="11"/>
  <c r="F28" i="11"/>
  <c r="E28" i="11"/>
  <c r="AQ27" i="11"/>
  <c r="E27" i="11"/>
  <c r="J26" i="11"/>
  <c r="H26" i="11"/>
  <c r="G26" i="11"/>
  <c r="F26" i="11"/>
  <c r="E26" i="11"/>
  <c r="AQ25" i="11"/>
  <c r="E25" i="11"/>
  <c r="J24" i="11"/>
  <c r="H24" i="11"/>
  <c r="G24" i="11"/>
  <c r="F24" i="11"/>
  <c r="E24" i="11"/>
  <c r="AQ23" i="11"/>
  <c r="E23" i="11"/>
  <c r="J22" i="11"/>
  <c r="H22" i="11"/>
  <c r="G22" i="11"/>
  <c r="F22" i="11"/>
  <c r="E22" i="11"/>
  <c r="AQ21" i="11"/>
  <c r="E21" i="11"/>
  <c r="J20" i="11"/>
  <c r="H20" i="11"/>
  <c r="G20" i="11"/>
  <c r="F20" i="11"/>
  <c r="E20" i="11"/>
  <c r="E19" i="11"/>
  <c r="J18" i="11"/>
  <c r="H18" i="11"/>
  <c r="G18" i="11"/>
  <c r="F18" i="11"/>
  <c r="E18" i="11"/>
  <c r="E17" i="11"/>
  <c r="J16" i="11"/>
  <c r="H16" i="11"/>
  <c r="G16" i="11"/>
  <c r="F16" i="11"/>
  <c r="E16" i="11"/>
  <c r="C239" i="5" l="1"/>
  <c r="C190" i="5"/>
  <c r="C140" i="5"/>
  <c r="C89" i="5"/>
  <c r="C39" i="5"/>
  <c r="C235" i="5"/>
  <c r="C186" i="5"/>
  <c r="C136" i="5"/>
  <c r="C85" i="5"/>
  <c r="C35" i="5"/>
  <c r="P1748" i="9" l="1"/>
  <c r="P1749" i="9"/>
  <c r="AH18" i="11" l="1"/>
  <c r="AE25" i="11" l="1"/>
  <c r="AE23" i="11"/>
  <c r="AE21" i="11"/>
  <c r="AE19" i="11"/>
  <c r="AE17" i="11"/>
  <c r="AH66" i="11" l="1"/>
  <c r="AE65" i="11"/>
  <c r="AH162" i="11"/>
  <c r="AF162" i="11" s="1"/>
  <c r="D206" i="8" l="1"/>
  <c r="D156" i="8"/>
  <c r="D106" i="8"/>
  <c r="D56" i="8"/>
  <c r="D6" i="8"/>
  <c r="C215" i="6"/>
  <c r="C213" i="6"/>
  <c r="C211" i="6"/>
  <c r="C209" i="6"/>
  <c r="C207" i="6"/>
  <c r="C166" i="6"/>
  <c r="C164" i="6"/>
  <c r="C162" i="6"/>
  <c r="C160" i="6"/>
  <c r="C158" i="6"/>
  <c r="C115" i="6"/>
  <c r="C113" i="6"/>
  <c r="C111" i="6"/>
  <c r="C109" i="6"/>
  <c r="C107" i="6"/>
  <c r="C65" i="6"/>
  <c r="C63" i="6"/>
  <c r="C61" i="6"/>
  <c r="C59" i="6"/>
  <c r="C57" i="6"/>
  <c r="C14" i="6"/>
  <c r="C12" i="6"/>
  <c r="C10" i="6"/>
  <c r="C8" i="6"/>
  <c r="C6" i="6"/>
  <c r="D10" i="4"/>
  <c r="N8" i="4"/>
  <c r="D8" i="4"/>
  <c r="N7" i="4"/>
  <c r="N6" i="4"/>
  <c r="D6" i="4"/>
  <c r="N5" i="4"/>
  <c r="N4" i="4"/>
  <c r="D4" i="4"/>
  <c r="AH186" i="11"/>
  <c r="AF186" i="11" s="1"/>
  <c r="AE185" i="11"/>
  <c r="AC185" i="11" s="1"/>
  <c r="AH184" i="11"/>
  <c r="AF184" i="11" s="1"/>
  <c r="AE183" i="11"/>
  <c r="AC183" i="11" s="1"/>
  <c r="AH182" i="11"/>
  <c r="AE181" i="11"/>
  <c r="AH180" i="11"/>
  <c r="AF180" i="11" s="1"/>
  <c r="AE179" i="11"/>
  <c r="AC179" i="11" s="1"/>
  <c r="AH178" i="11"/>
  <c r="AF178" i="11" s="1"/>
  <c r="AE177" i="11"/>
  <c r="AC177" i="11" s="1"/>
  <c r="AH176" i="11"/>
  <c r="AF176" i="11" s="1"/>
  <c r="AE175" i="11"/>
  <c r="AC175" i="11" s="1"/>
  <c r="AH174" i="11"/>
  <c r="AF174" i="11" s="1"/>
  <c r="AE173" i="11"/>
  <c r="AC173" i="11" s="1"/>
  <c r="AH172" i="11"/>
  <c r="AF172" i="11" s="1"/>
  <c r="AE171" i="11"/>
  <c r="AC171" i="11" s="1"/>
  <c r="AH170" i="11"/>
  <c r="AF170" i="11" s="1"/>
  <c r="AE169" i="11"/>
  <c r="AC169" i="11" s="1"/>
  <c r="AH168" i="11"/>
  <c r="AF168" i="11" s="1"/>
  <c r="AE167" i="11"/>
  <c r="AC167" i="11" s="1"/>
  <c r="AH166" i="11"/>
  <c r="AF166" i="11" s="1"/>
  <c r="AE165" i="11"/>
  <c r="AC165" i="11" s="1"/>
  <c r="AH164" i="11"/>
  <c r="AF164" i="11" s="1"/>
  <c r="AE163" i="11"/>
  <c r="AC163" i="11" s="1"/>
  <c r="AE161" i="11"/>
  <c r="AC161" i="11" s="1"/>
  <c r="AH138" i="11"/>
  <c r="AF138" i="11" s="1"/>
  <c r="AE137" i="11"/>
  <c r="AC137" i="11" s="1"/>
  <c r="AH136" i="11"/>
  <c r="AE135" i="11"/>
  <c r="AH134" i="11"/>
  <c r="AE133" i="11"/>
  <c r="AH132" i="11"/>
  <c r="AE131" i="11"/>
  <c r="AH130" i="11"/>
  <c r="AE129" i="11"/>
  <c r="AH128" i="11"/>
  <c r="AE127" i="11"/>
  <c r="AH126" i="11"/>
  <c r="AE125" i="11"/>
  <c r="AH124" i="11"/>
  <c r="AE123" i="11"/>
  <c r="AH122" i="11"/>
  <c r="AE121" i="11"/>
  <c r="AH120" i="11"/>
  <c r="AE119" i="11"/>
  <c r="AH118" i="11"/>
  <c r="AE117" i="11"/>
  <c r="AH116" i="11"/>
  <c r="AE115" i="11"/>
  <c r="AH114" i="11"/>
  <c r="AE113" i="11"/>
  <c r="AH90" i="11"/>
  <c r="AE89" i="11"/>
  <c r="AC89" i="11" s="1"/>
  <c r="AH88" i="11"/>
  <c r="AE87" i="11"/>
  <c r="AH86" i="11"/>
  <c r="AE85" i="11"/>
  <c r="AH84" i="11"/>
  <c r="AE83" i="11"/>
  <c r="AH82" i="11"/>
  <c r="AE81" i="11"/>
  <c r="AH80" i="11"/>
  <c r="AE79" i="11"/>
  <c r="AH78" i="11"/>
  <c r="AE77" i="11"/>
  <c r="AH76" i="11"/>
  <c r="AE75" i="11"/>
  <c r="AH74" i="11"/>
  <c r="AE73" i="11"/>
  <c r="AH72" i="11"/>
  <c r="AE71" i="11"/>
  <c r="AH70" i="11"/>
  <c r="AE69" i="11"/>
  <c r="AH68" i="11"/>
  <c r="AF68" i="11" s="1"/>
  <c r="AE67" i="11"/>
  <c r="AF66" i="11"/>
  <c r="AH42" i="11"/>
  <c r="AF42" i="11" s="1"/>
  <c r="AE41" i="11"/>
  <c r="AC41" i="11" s="1"/>
  <c r="AH40" i="11"/>
  <c r="AF40" i="11" s="1"/>
  <c r="AE39" i="11"/>
  <c r="AC39" i="11" s="1"/>
  <c r="AH38" i="11"/>
  <c r="AF38" i="11" s="1"/>
  <c r="AE37" i="11"/>
  <c r="AC37" i="11" s="1"/>
  <c r="AH36" i="11"/>
  <c r="AF36" i="11" s="1"/>
  <c r="AE35" i="11"/>
  <c r="AC35" i="11" s="1"/>
  <c r="AH34" i="11"/>
  <c r="AE33" i="11"/>
  <c r="AH32" i="11"/>
  <c r="AE31" i="11"/>
  <c r="AH30" i="11"/>
  <c r="AE29" i="11"/>
  <c r="AH28" i="11"/>
  <c r="AE27" i="11"/>
  <c r="AH26" i="11"/>
  <c r="AH24" i="11"/>
  <c r="AH22" i="11"/>
  <c r="AH20" i="11"/>
  <c r="AX189" i="11"/>
  <c r="AR189" i="11"/>
  <c r="AX187" i="11"/>
  <c r="AR187" i="11"/>
  <c r="AX185" i="11"/>
  <c r="AR185" i="11"/>
  <c r="AX183" i="11"/>
  <c r="AR183" i="11"/>
  <c r="AX181" i="11"/>
  <c r="AR181" i="11"/>
  <c r="AX179" i="11"/>
  <c r="AR179" i="11"/>
  <c r="AX177" i="11"/>
  <c r="AR177" i="11"/>
  <c r="AX175" i="11"/>
  <c r="AR175" i="11"/>
  <c r="AX173" i="11"/>
  <c r="AR173" i="11"/>
  <c r="AX171" i="11"/>
  <c r="AR171" i="11"/>
  <c r="AX169" i="11"/>
  <c r="AR169" i="11"/>
  <c r="AX167" i="11"/>
  <c r="AR167" i="11"/>
  <c r="AX165" i="11"/>
  <c r="AR165" i="11"/>
  <c r="AX141" i="11"/>
  <c r="AR141" i="11"/>
  <c r="AX139" i="11"/>
  <c r="AR139" i="11"/>
  <c r="AX137" i="11"/>
  <c r="AR137" i="11"/>
  <c r="AX135" i="11"/>
  <c r="AR135" i="11"/>
  <c r="AX133" i="11"/>
  <c r="AR133" i="11"/>
  <c r="AX131" i="11"/>
  <c r="AR131" i="11"/>
  <c r="AX129" i="11"/>
  <c r="AR129" i="11"/>
  <c r="AX127" i="11"/>
  <c r="AR127" i="11"/>
  <c r="AX125" i="11"/>
  <c r="AR125" i="11"/>
  <c r="AX123" i="11"/>
  <c r="AR123" i="11"/>
  <c r="AX121" i="11"/>
  <c r="AR121" i="11"/>
  <c r="AX119" i="11"/>
  <c r="AR119" i="11"/>
  <c r="AR117" i="11"/>
  <c r="AX93" i="11"/>
  <c r="AR93" i="11"/>
  <c r="AX91" i="11"/>
  <c r="AR91" i="11"/>
  <c r="AX89" i="11"/>
  <c r="AR89" i="11"/>
  <c r="AX87" i="11"/>
  <c r="AR87" i="11"/>
  <c r="AX85" i="11"/>
  <c r="AR85" i="11"/>
  <c r="AX83" i="11"/>
  <c r="AR83" i="11"/>
  <c r="AX81" i="11"/>
  <c r="AR81" i="11"/>
  <c r="AX79" i="11"/>
  <c r="AR79" i="11"/>
  <c r="AX77" i="11"/>
  <c r="AR77" i="11"/>
  <c r="AX75" i="11"/>
  <c r="AR75" i="11"/>
  <c r="AX73" i="11"/>
  <c r="AR73" i="11"/>
  <c r="AX71" i="11"/>
  <c r="AR71" i="11"/>
  <c r="AX69" i="11"/>
  <c r="AR69" i="11"/>
  <c r="AR45" i="11"/>
  <c r="AR43" i="11"/>
  <c r="AR41" i="11"/>
  <c r="AR39" i="11"/>
  <c r="AR37" i="11"/>
  <c r="AR35" i="11"/>
  <c r="AR33" i="11"/>
  <c r="AR31" i="11"/>
  <c r="AR29" i="11"/>
  <c r="AR27" i="11"/>
  <c r="AR25" i="11"/>
  <c r="AR23" i="11"/>
  <c r="AR21" i="11"/>
  <c r="AS189" i="11"/>
  <c r="AU189" i="11"/>
  <c r="AV189" i="11"/>
  <c r="AT189" i="11"/>
  <c r="AS187" i="11"/>
  <c r="AU187" i="11"/>
  <c r="AV187" i="11"/>
  <c r="AT187" i="11"/>
  <c r="AS185" i="11"/>
  <c r="AU185" i="11"/>
  <c r="AV185" i="11"/>
  <c r="AT185" i="11"/>
  <c r="AS183" i="11"/>
  <c r="AU183" i="11"/>
  <c r="AV183" i="11"/>
  <c r="AT183" i="11"/>
  <c r="AS181" i="11"/>
  <c r="AU181" i="11"/>
  <c r="AV181" i="11"/>
  <c r="AT181" i="11"/>
  <c r="AS179" i="11"/>
  <c r="AU179" i="11"/>
  <c r="AV179" i="11"/>
  <c r="AT179" i="11"/>
  <c r="AS177" i="11"/>
  <c r="AU177" i="11"/>
  <c r="AV177" i="11"/>
  <c r="AT177" i="11"/>
  <c r="AS175" i="11"/>
  <c r="AU175" i="11"/>
  <c r="AV175" i="11"/>
  <c r="AT175" i="11"/>
  <c r="AS173" i="11"/>
  <c r="AU173" i="11"/>
  <c r="AV173" i="11"/>
  <c r="AT173" i="11"/>
  <c r="AS171" i="11"/>
  <c r="AU171" i="11"/>
  <c r="AV171" i="11"/>
  <c r="AT171" i="11"/>
  <c r="AS169" i="11"/>
  <c r="AU169" i="11"/>
  <c r="AV169" i="11"/>
  <c r="AT169" i="11"/>
  <c r="AS167" i="11"/>
  <c r="AU167" i="11"/>
  <c r="AV167" i="11"/>
  <c r="AT167" i="11"/>
  <c r="AS165" i="11"/>
  <c r="AU165" i="11"/>
  <c r="AV165" i="11"/>
  <c r="AT165" i="11"/>
  <c r="M151" i="11"/>
  <c r="E151" i="11"/>
  <c r="M149" i="11"/>
  <c r="E149" i="11"/>
  <c r="M147" i="11"/>
  <c r="AS141" i="11"/>
  <c r="AU141" i="11"/>
  <c r="AV141" i="11"/>
  <c r="AT141" i="11"/>
  <c r="AS139" i="11"/>
  <c r="AU139" i="11"/>
  <c r="AV139" i="11"/>
  <c r="AT139" i="11"/>
  <c r="AS137" i="11"/>
  <c r="AU137" i="11"/>
  <c r="AV137" i="11"/>
  <c r="AT137" i="11"/>
  <c r="AS135" i="11"/>
  <c r="AU135" i="11"/>
  <c r="AV135" i="11"/>
  <c r="AT135" i="11"/>
  <c r="AS133" i="11"/>
  <c r="AU133" i="11"/>
  <c r="AV133" i="11"/>
  <c r="AT133" i="11"/>
  <c r="AS131" i="11"/>
  <c r="AU131" i="11"/>
  <c r="AV131" i="11"/>
  <c r="AT131" i="11"/>
  <c r="AS129" i="11"/>
  <c r="AU129" i="11"/>
  <c r="AV129" i="11"/>
  <c r="AT129" i="11"/>
  <c r="AS127" i="11"/>
  <c r="AU127" i="11"/>
  <c r="AV127" i="11"/>
  <c r="AT127" i="11"/>
  <c r="AS125" i="11"/>
  <c r="AU125" i="11"/>
  <c r="AV125" i="11"/>
  <c r="AT125" i="11"/>
  <c r="AS123" i="11"/>
  <c r="AU123" i="11"/>
  <c r="AV123" i="11"/>
  <c r="AT123" i="11"/>
  <c r="AS121" i="11"/>
  <c r="AU121" i="11"/>
  <c r="AV121" i="11"/>
  <c r="AT121" i="11"/>
  <c r="AS119" i="11"/>
  <c r="AU119" i="11"/>
  <c r="AV119" i="11"/>
  <c r="AT119" i="11"/>
  <c r="AS117" i="11"/>
  <c r="AU117" i="11"/>
  <c r="AV117" i="11"/>
  <c r="AT117" i="11"/>
  <c r="M103" i="11"/>
  <c r="E103" i="11"/>
  <c r="M101" i="11"/>
  <c r="E101" i="11"/>
  <c r="M99" i="11"/>
  <c r="AS93" i="11"/>
  <c r="AU93" i="11"/>
  <c r="AV93" i="11"/>
  <c r="AT93" i="11"/>
  <c r="AS91" i="11"/>
  <c r="AU91" i="11"/>
  <c r="AV91" i="11"/>
  <c r="AT91" i="11"/>
  <c r="AS89" i="11"/>
  <c r="AU89" i="11"/>
  <c r="AV89" i="11"/>
  <c r="AT89" i="11"/>
  <c r="AS87" i="11"/>
  <c r="AU87" i="11"/>
  <c r="AV87" i="11"/>
  <c r="AT87" i="11"/>
  <c r="AS85" i="11"/>
  <c r="AU85" i="11"/>
  <c r="AV85" i="11"/>
  <c r="AT85" i="11"/>
  <c r="AS83" i="11"/>
  <c r="AU83" i="11"/>
  <c r="AV83" i="11"/>
  <c r="AT83" i="11"/>
  <c r="AS81" i="11"/>
  <c r="AU81" i="11"/>
  <c r="AV81" i="11"/>
  <c r="AT81" i="11"/>
  <c r="AS79" i="11"/>
  <c r="AU79" i="11"/>
  <c r="AV79" i="11"/>
  <c r="AT79" i="11"/>
  <c r="AS77" i="11"/>
  <c r="AU77" i="11"/>
  <c r="AV77" i="11"/>
  <c r="AT77" i="11"/>
  <c r="AS75" i="11"/>
  <c r="AU75" i="11"/>
  <c r="AV75" i="11"/>
  <c r="AT75" i="11"/>
  <c r="AS73" i="11"/>
  <c r="AU73" i="11"/>
  <c r="AV73" i="11"/>
  <c r="AT73" i="11"/>
  <c r="AS71" i="11"/>
  <c r="AU71" i="11"/>
  <c r="AV71" i="11"/>
  <c r="AT71" i="11"/>
  <c r="AS69" i="11"/>
  <c r="AU69" i="11"/>
  <c r="AV69" i="11"/>
  <c r="AT69" i="11"/>
  <c r="M55" i="11"/>
  <c r="E55" i="11"/>
  <c r="M53" i="11"/>
  <c r="E53" i="11"/>
  <c r="M51" i="11"/>
  <c r="AS45" i="11"/>
  <c r="AU45" i="11"/>
  <c r="AV45" i="11"/>
  <c r="AT45" i="11"/>
  <c r="AS43" i="11"/>
  <c r="AU43" i="11"/>
  <c r="AV43" i="11"/>
  <c r="AT43" i="11"/>
  <c r="AS41" i="11"/>
  <c r="AU41" i="11"/>
  <c r="AV41" i="11"/>
  <c r="AT41" i="11"/>
  <c r="AS39" i="11"/>
  <c r="AU39" i="11"/>
  <c r="AV39" i="11"/>
  <c r="AT39" i="11"/>
  <c r="AS37" i="11"/>
  <c r="AU37" i="11"/>
  <c r="AV37" i="11"/>
  <c r="AT37" i="11"/>
  <c r="AS35" i="11"/>
  <c r="AU35" i="11"/>
  <c r="AV35" i="11"/>
  <c r="AT35" i="11"/>
  <c r="AS33" i="11"/>
  <c r="AU33" i="11"/>
  <c r="AV33" i="11"/>
  <c r="AT33" i="11"/>
  <c r="AS31" i="11"/>
  <c r="AU31" i="11"/>
  <c r="AV31" i="11"/>
  <c r="AT31" i="11"/>
  <c r="AS29" i="11"/>
  <c r="AU29" i="11"/>
  <c r="AV29" i="11"/>
  <c r="AT29" i="11"/>
  <c r="AS27" i="11"/>
  <c r="AU27" i="11"/>
  <c r="AV27" i="11"/>
  <c r="AT27" i="11"/>
  <c r="AS25" i="11"/>
  <c r="AU25" i="11"/>
  <c r="AV25" i="11"/>
  <c r="AT25" i="11"/>
  <c r="AS23" i="11"/>
  <c r="AU23" i="11"/>
  <c r="AV23" i="11"/>
  <c r="AT23" i="11"/>
  <c r="AS21" i="11"/>
  <c r="AU21" i="11"/>
  <c r="AV21" i="11"/>
  <c r="AT21" i="11"/>
  <c r="M7" i="11"/>
  <c r="E7" i="11"/>
  <c r="M5" i="11"/>
  <c r="E5" i="11"/>
  <c r="M3" i="11"/>
  <c r="C209" i="5"/>
  <c r="C160" i="5"/>
  <c r="C110" i="5"/>
  <c r="C59" i="5"/>
  <c r="C9" i="5"/>
  <c r="E216" i="3"/>
  <c r="E163" i="3"/>
  <c r="E110" i="3"/>
  <c r="E57" i="3"/>
  <c r="E4" i="3"/>
  <c r="Z48" i="2"/>
  <c r="Z46" i="2"/>
  <c r="Z44" i="2"/>
  <c r="Z42" i="2"/>
  <c r="AA48" i="2"/>
  <c r="Z40" i="2"/>
  <c r="AC48" i="2"/>
  <c r="AD48" i="2"/>
  <c r="AB48" i="2"/>
  <c r="AA46" i="2"/>
  <c r="Z38" i="2"/>
  <c r="AC46" i="2"/>
  <c r="AD46" i="2"/>
  <c r="AB46" i="2"/>
  <c r="AA44" i="2"/>
  <c r="Z36" i="2"/>
  <c r="AC44" i="2"/>
  <c r="AD44" i="2"/>
  <c r="AB44" i="2"/>
  <c r="AA42" i="2"/>
  <c r="Z34" i="2"/>
  <c r="AC42" i="2"/>
  <c r="AD42" i="2"/>
  <c r="AB42" i="2"/>
  <c r="AA40" i="2"/>
  <c r="Z32" i="2"/>
  <c r="AC40" i="2"/>
  <c r="AD40" i="2"/>
  <c r="AB40" i="2"/>
  <c r="AA38" i="2"/>
  <c r="Z30" i="2"/>
  <c r="AC38" i="2"/>
  <c r="AD38" i="2"/>
  <c r="AB38" i="2"/>
  <c r="AA36" i="2"/>
  <c r="Z28" i="2"/>
  <c r="AC36" i="2"/>
  <c r="AD36" i="2"/>
  <c r="AB36" i="2"/>
  <c r="AA34" i="2"/>
  <c r="Z26" i="2"/>
  <c r="AC34" i="2"/>
  <c r="AD34" i="2"/>
  <c r="AB34" i="2"/>
  <c r="AA32" i="2"/>
  <c r="AC32" i="2"/>
  <c r="AD32" i="2"/>
  <c r="AB32" i="2"/>
  <c r="AA30" i="2"/>
  <c r="AC30" i="2"/>
  <c r="AD30" i="2"/>
  <c r="AB30" i="2"/>
  <c r="AA28" i="2"/>
  <c r="AC28" i="2"/>
  <c r="AD28" i="2"/>
  <c r="AB28" i="2"/>
  <c r="AA26" i="2"/>
  <c r="AC26" i="2"/>
  <c r="AD26" i="2"/>
  <c r="AB26" i="2"/>
  <c r="AA24" i="2"/>
  <c r="AC24" i="2"/>
  <c r="AD24" i="2"/>
  <c r="AB24" i="2"/>
  <c r="CI10" i="2"/>
  <c r="M7" i="2"/>
  <c r="E7" i="2"/>
  <c r="M5" i="2"/>
  <c r="E5" i="2"/>
  <c r="M3" i="2"/>
  <c r="E3" i="2"/>
  <c r="P1747" i="9"/>
  <c r="P1743" i="9"/>
  <c r="P1742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P551" i="9"/>
  <c r="P550" i="9"/>
  <c r="P549" i="9"/>
  <c r="P548" i="9"/>
  <c r="P547" i="9"/>
  <c r="P546" i="9"/>
  <c r="P545" i="9"/>
  <c r="P544" i="9"/>
  <c r="P543" i="9"/>
  <c r="P542" i="9"/>
  <c r="P541" i="9"/>
  <c r="P540" i="9"/>
  <c r="P539" i="9"/>
  <c r="P538" i="9"/>
  <c r="P537" i="9"/>
  <c r="P536" i="9"/>
  <c r="P535" i="9"/>
  <c r="P534" i="9"/>
  <c r="P533" i="9"/>
  <c r="P532" i="9"/>
  <c r="P531" i="9"/>
  <c r="P530" i="9"/>
  <c r="P529" i="9"/>
  <c r="P528" i="9"/>
  <c r="P527" i="9"/>
  <c r="P526" i="9"/>
  <c r="P525" i="9"/>
  <c r="P524" i="9"/>
  <c r="P523" i="9"/>
  <c r="P522" i="9"/>
  <c r="P521" i="9"/>
  <c r="P520" i="9"/>
  <c r="P519" i="9"/>
  <c r="P518" i="9"/>
  <c r="P517" i="9"/>
  <c r="P516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1" i="9"/>
  <c r="P500" i="9"/>
  <c r="P499" i="9"/>
  <c r="P498" i="9"/>
  <c r="P497" i="9"/>
  <c r="P496" i="9"/>
  <c r="P495" i="9"/>
  <c r="P494" i="9"/>
  <c r="P493" i="9"/>
  <c r="P492" i="9"/>
  <c r="P491" i="9"/>
  <c r="P490" i="9"/>
  <c r="P489" i="9"/>
  <c r="P488" i="9"/>
  <c r="P487" i="9"/>
  <c r="P486" i="9"/>
  <c r="P485" i="9"/>
  <c r="P484" i="9"/>
  <c r="P483" i="9"/>
  <c r="P482" i="9"/>
  <c r="P481" i="9"/>
  <c r="P480" i="9"/>
  <c r="P479" i="9"/>
  <c r="P478" i="9"/>
  <c r="P477" i="9"/>
  <c r="P476" i="9"/>
  <c r="P475" i="9"/>
  <c r="P474" i="9"/>
  <c r="P473" i="9"/>
  <c r="P472" i="9"/>
  <c r="P471" i="9"/>
  <c r="P470" i="9"/>
  <c r="P469" i="9"/>
  <c r="P468" i="9"/>
  <c r="P467" i="9"/>
  <c r="P466" i="9"/>
  <c r="P465" i="9"/>
  <c r="P464" i="9"/>
  <c r="P463" i="9"/>
  <c r="P462" i="9"/>
  <c r="P461" i="9"/>
  <c r="P460" i="9"/>
  <c r="P459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5" i="9"/>
  <c r="P444" i="9"/>
  <c r="P443" i="9"/>
  <c r="P442" i="9"/>
  <c r="P441" i="9"/>
  <c r="P440" i="9"/>
  <c r="P439" i="9"/>
  <c r="P438" i="9"/>
  <c r="P437" i="9"/>
  <c r="P436" i="9"/>
  <c r="P435" i="9"/>
  <c r="P434" i="9"/>
  <c r="P433" i="9"/>
  <c r="P432" i="9"/>
  <c r="P431" i="9"/>
  <c r="P430" i="9"/>
  <c r="P429" i="9"/>
  <c r="P428" i="9"/>
  <c r="P427" i="9"/>
  <c r="P426" i="9"/>
  <c r="P425" i="9"/>
  <c r="P424" i="9"/>
  <c r="P423" i="9"/>
  <c r="P422" i="9"/>
  <c r="P421" i="9"/>
  <c r="P420" i="9"/>
  <c r="P419" i="9"/>
  <c r="P418" i="9"/>
  <c r="P417" i="9"/>
  <c r="P416" i="9"/>
  <c r="P415" i="9"/>
  <c r="P414" i="9"/>
  <c r="P413" i="9"/>
  <c r="P412" i="9"/>
  <c r="P411" i="9"/>
  <c r="P410" i="9"/>
  <c r="P409" i="9"/>
  <c r="P408" i="9"/>
  <c r="P407" i="9"/>
  <c r="P406" i="9"/>
  <c r="P405" i="9"/>
  <c r="P404" i="9"/>
  <c r="P403" i="9"/>
  <c r="P402" i="9"/>
  <c r="P401" i="9"/>
  <c r="P400" i="9"/>
  <c r="P399" i="9"/>
  <c r="P398" i="9"/>
  <c r="P397" i="9"/>
  <c r="P396" i="9"/>
  <c r="P395" i="9"/>
  <c r="P394" i="9"/>
  <c r="P393" i="9"/>
  <c r="P392" i="9"/>
  <c r="P391" i="9"/>
  <c r="P390" i="9"/>
  <c r="P389" i="9"/>
  <c r="P388" i="9"/>
  <c r="P387" i="9"/>
  <c r="P386" i="9"/>
  <c r="P385" i="9"/>
  <c r="P384" i="9"/>
  <c r="P383" i="9"/>
  <c r="P382" i="9"/>
  <c r="P381" i="9"/>
  <c r="P380" i="9"/>
  <c r="P379" i="9"/>
  <c r="P378" i="9"/>
  <c r="P377" i="9"/>
  <c r="P376" i="9"/>
  <c r="P375" i="9"/>
  <c r="P374" i="9"/>
  <c r="P373" i="9"/>
  <c r="P372" i="9"/>
  <c r="P371" i="9"/>
  <c r="P370" i="9"/>
  <c r="P369" i="9"/>
  <c r="P368" i="9"/>
  <c r="P367" i="9"/>
  <c r="P366" i="9"/>
  <c r="P365" i="9"/>
  <c r="P364" i="9"/>
  <c r="P363" i="9"/>
  <c r="P362" i="9"/>
  <c r="P361" i="9"/>
  <c r="P360" i="9"/>
  <c r="P359" i="9"/>
  <c r="P358" i="9"/>
  <c r="P357" i="9"/>
  <c r="P356" i="9"/>
  <c r="P355" i="9"/>
  <c r="P354" i="9"/>
  <c r="P353" i="9"/>
  <c r="P352" i="9"/>
  <c r="P351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P260" i="9"/>
  <c r="P259" i="9"/>
  <c r="P258" i="9"/>
  <c r="P257" i="9"/>
  <c r="P256" i="9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P133" i="9"/>
  <c r="P132" i="9"/>
  <c r="P131" i="9"/>
  <c r="P130" i="9"/>
  <c r="P129" i="9"/>
  <c r="P128" i="9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110" i="9"/>
  <c r="P109" i="9"/>
  <c r="P108" i="9"/>
  <c r="P107" i="9"/>
  <c r="P106" i="9"/>
  <c r="P105" i="9"/>
  <c r="P104" i="9"/>
  <c r="P103" i="9"/>
  <c r="P102" i="9"/>
  <c r="P101" i="9"/>
  <c r="P100" i="9"/>
  <c r="P99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Q57" i="9"/>
  <c r="P57" i="9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Y24" i="2" s="1"/>
  <c r="AF34" i="11" l="1"/>
  <c r="AC33" i="11"/>
  <c r="AC17" i="11"/>
  <c r="AD17" i="11" s="1"/>
  <c r="AF118" i="11"/>
  <c r="AG118" i="11" s="1"/>
  <c r="AF114" i="11"/>
  <c r="AG114" i="11" s="1"/>
  <c r="AC131" i="11"/>
  <c r="AD131" i="11" s="1"/>
  <c r="AC127" i="11"/>
  <c r="AD127" i="11" s="1"/>
  <c r="AC117" i="11"/>
  <c r="AD117" i="11" s="1"/>
  <c r="AC121" i="11"/>
  <c r="AD121" i="11" s="1"/>
  <c r="AC125" i="11"/>
  <c r="AD125" i="11" s="1"/>
  <c r="AC129" i="11"/>
  <c r="AD129" i="11" s="1"/>
  <c r="AC133" i="11"/>
  <c r="AD133" i="11" s="1"/>
  <c r="AC123" i="11"/>
  <c r="AD123" i="11" s="1"/>
  <c r="AF122" i="11"/>
  <c r="AG122" i="11" s="1"/>
  <c r="AF126" i="11"/>
  <c r="AG126" i="11" s="1"/>
  <c r="AF130" i="11"/>
  <c r="AG130" i="11" s="1"/>
  <c r="AF134" i="11"/>
  <c r="AG134" i="11" s="1"/>
  <c r="AC77" i="11"/>
  <c r="AD77" i="11" s="1"/>
  <c r="AF70" i="11"/>
  <c r="AG70" i="11" s="1"/>
  <c r="AF74" i="11"/>
  <c r="AG74" i="11" s="1"/>
  <c r="AC73" i="11"/>
  <c r="AD73" i="11" s="1"/>
  <c r="AC67" i="11"/>
  <c r="AD67" i="11" s="1"/>
  <c r="AC71" i="11"/>
  <c r="AD71" i="11" s="1"/>
  <c r="AC75" i="11"/>
  <c r="AD75" i="11" s="1"/>
  <c r="AC79" i="11"/>
  <c r="AD79" i="11" s="1"/>
  <c r="AC83" i="11"/>
  <c r="AD83" i="11" s="1"/>
  <c r="AC87" i="11"/>
  <c r="AD87" i="11" s="1"/>
  <c r="AC81" i="11"/>
  <c r="AD81" i="11" s="1"/>
  <c r="AF72" i="11"/>
  <c r="AG72" i="11" s="1"/>
  <c r="AF76" i="11"/>
  <c r="AG76" i="11" s="1"/>
  <c r="AF80" i="11"/>
  <c r="AG80" i="11" s="1"/>
  <c r="AF84" i="11"/>
  <c r="AG84" i="11" s="1"/>
  <c r="AF88" i="11"/>
  <c r="AG88" i="11" s="1"/>
  <c r="AC23" i="11"/>
  <c r="AD23" i="11" s="1"/>
  <c r="AC27" i="11"/>
  <c r="AD27" i="11" s="1"/>
  <c r="AC25" i="11"/>
  <c r="AD25" i="11" s="1"/>
  <c r="AF22" i="11"/>
  <c r="AG22" i="11" s="1"/>
  <c r="AF26" i="11"/>
  <c r="AG26" i="11" s="1"/>
  <c r="AF30" i="11"/>
  <c r="AG30" i="11" s="1"/>
  <c r="AC31" i="11"/>
  <c r="AD31" i="11" s="1"/>
  <c r="AF24" i="11"/>
  <c r="AG24" i="11" s="1"/>
  <c r="AF28" i="11"/>
  <c r="AG28" i="11" s="1"/>
  <c r="AF32" i="11"/>
  <c r="AG32" i="11" s="1"/>
  <c r="AC29" i="11"/>
  <c r="AD29" i="11" s="1"/>
  <c r="AC21" i="11"/>
  <c r="AD21" i="11" s="1"/>
  <c r="AF18" i="11"/>
  <c r="AG18" i="11" s="1"/>
  <c r="AF20" i="11"/>
  <c r="AG20" i="11" s="1"/>
  <c r="AC19" i="11"/>
  <c r="AD19" i="11" s="1"/>
  <c r="AG172" i="11"/>
  <c r="AG178" i="11"/>
  <c r="AG180" i="11"/>
  <c r="AG168" i="11"/>
  <c r="AG166" i="11"/>
  <c r="AG176" i="11"/>
  <c r="AG164" i="11"/>
  <c r="AG174" i="11"/>
  <c r="AG170" i="11"/>
  <c r="AD163" i="11"/>
  <c r="AD167" i="11"/>
  <c r="AD173" i="11"/>
  <c r="AD171" i="11"/>
  <c r="AD175" i="11"/>
  <c r="AD169" i="11"/>
  <c r="AD179" i="11"/>
  <c r="AD165" i="11"/>
  <c r="AD177" i="11"/>
  <c r="AG184" i="11"/>
  <c r="AF182" i="11"/>
  <c r="AG182" i="11" s="1"/>
  <c r="AG186" i="11"/>
  <c r="AD185" i="11"/>
  <c r="AD183" i="11"/>
  <c r="AC181" i="11"/>
  <c r="AD181" i="11" s="1"/>
  <c r="AW75" i="11"/>
  <c r="AW79" i="11"/>
  <c r="AW83" i="11"/>
  <c r="AW87" i="11"/>
  <c r="AW91" i="11"/>
  <c r="AD89" i="11"/>
  <c r="AE32" i="2"/>
  <c r="AW45" i="11"/>
  <c r="AW123" i="11"/>
  <c r="AW139" i="11"/>
  <c r="AC69" i="11"/>
  <c r="AD69" i="11" s="1"/>
  <c r="AW29" i="11"/>
  <c r="AW37" i="11"/>
  <c r="AW25" i="11"/>
  <c r="AW33" i="11"/>
  <c r="AW41" i="11"/>
  <c r="AW119" i="11"/>
  <c r="AW127" i="11"/>
  <c r="AW135" i="11"/>
  <c r="AC119" i="11"/>
  <c r="AD119" i="11" s="1"/>
  <c r="AW71" i="11"/>
  <c r="AW131" i="11"/>
  <c r="AE46" i="2"/>
  <c r="AW69" i="11"/>
  <c r="AW73" i="11"/>
  <c r="AW77" i="11"/>
  <c r="AW81" i="11"/>
  <c r="AW85" i="11"/>
  <c r="AW89" i="11"/>
  <c r="AC135" i="11"/>
  <c r="AD135" i="11" s="1"/>
  <c r="AW27" i="11"/>
  <c r="AW35" i="11"/>
  <c r="AW43" i="11"/>
  <c r="AW117" i="11"/>
  <c r="AW121" i="11"/>
  <c r="AW125" i="11"/>
  <c r="AW129" i="11"/>
  <c r="AW133" i="11"/>
  <c r="AW137" i="11"/>
  <c r="AW141" i="11"/>
  <c r="AW93" i="11"/>
  <c r="AW167" i="11"/>
  <c r="AW175" i="11"/>
  <c r="AW183" i="11"/>
  <c r="AC85" i="11"/>
  <c r="AD85" i="11" s="1"/>
  <c r="AW165" i="11"/>
  <c r="AW173" i="11"/>
  <c r="AW181" i="11"/>
  <c r="AW189" i="11"/>
  <c r="AC113" i="11"/>
  <c r="AD113" i="11" s="1"/>
  <c r="AW31" i="11"/>
  <c r="AW39" i="11"/>
  <c r="AW171" i="11"/>
  <c r="AW179" i="11"/>
  <c r="AW187" i="11"/>
  <c r="AW169" i="11"/>
  <c r="AW177" i="11"/>
  <c r="AW185" i="11"/>
  <c r="AQ108" i="11"/>
  <c r="AQ60" i="11"/>
  <c r="AQ156" i="11"/>
  <c r="AG34" i="11"/>
  <c r="AG42" i="11"/>
  <c r="N9" i="4"/>
  <c r="F16" i="4" s="1"/>
  <c r="I16" i="4" s="1"/>
  <c r="AD39" i="11"/>
  <c r="AX156" i="11"/>
  <c r="AX60" i="11"/>
  <c r="AX108" i="11"/>
  <c r="AW23" i="11"/>
  <c r="AQ12" i="11"/>
  <c r="AW21" i="11"/>
  <c r="AD33" i="11"/>
  <c r="AG36" i="11"/>
  <c r="AD41" i="11"/>
  <c r="AG66" i="11"/>
  <c r="AC115" i="11"/>
  <c r="AD115" i="11" s="1"/>
  <c r="AD137" i="11"/>
  <c r="AD161" i="11"/>
  <c r="AD35" i="11"/>
  <c r="AG38" i="11"/>
  <c r="AG68" i="11"/>
  <c r="AF78" i="11"/>
  <c r="AG78" i="11" s="1"/>
  <c r="AF82" i="11"/>
  <c r="AG82" i="11" s="1"/>
  <c r="AF86" i="11"/>
  <c r="AG86" i="11" s="1"/>
  <c r="AF90" i="11"/>
  <c r="AG90" i="11" s="1"/>
  <c r="AF116" i="11"/>
  <c r="AG116" i="11" s="1"/>
  <c r="AF120" i="11"/>
  <c r="AG120" i="11" s="1"/>
  <c r="AF124" i="11"/>
  <c r="AG124" i="11" s="1"/>
  <c r="AF128" i="11"/>
  <c r="AG128" i="11" s="1"/>
  <c r="AF132" i="11"/>
  <c r="AG132" i="11" s="1"/>
  <c r="AF136" i="11"/>
  <c r="AG136" i="11" s="1"/>
  <c r="AG138" i="11"/>
  <c r="AG162" i="11"/>
  <c r="AD37" i="11"/>
  <c r="AG40" i="11"/>
  <c r="AC65" i="11"/>
  <c r="AD65" i="11" s="1"/>
  <c r="Q58" i="9"/>
  <c r="Y15" i="2"/>
  <c r="AE28" i="2"/>
  <c r="AE34" i="2"/>
  <c r="AE42" i="2"/>
  <c r="AE24" i="2"/>
  <c r="AE48" i="2"/>
  <c r="AE36" i="2"/>
  <c r="AE30" i="2"/>
  <c r="AE26" i="2"/>
  <c r="AE44" i="2"/>
  <c r="AE38" i="2"/>
  <c r="AE40" i="2"/>
  <c r="AM161" i="11" l="1"/>
  <c r="AM162" i="11"/>
  <c r="AM167" i="11"/>
  <c r="AA166" i="11" s="1"/>
  <c r="AM164" i="11"/>
  <c r="AA163" i="11" s="1"/>
  <c r="AM165" i="11"/>
  <c r="AM166" i="11"/>
  <c r="AM163" i="11"/>
  <c r="AA162" i="11" s="1"/>
  <c r="AK115" i="11"/>
  <c r="Z114" i="11" s="1"/>
  <c r="AR156" i="11"/>
  <c r="AR108" i="11"/>
  <c r="AR60" i="11"/>
  <c r="AK114" i="11"/>
  <c r="Z113" i="11" s="1"/>
  <c r="AK118" i="11"/>
  <c r="Z117" i="11" s="1"/>
  <c r="AK119" i="11"/>
  <c r="Z118" i="11" s="1"/>
  <c r="AK117" i="11"/>
  <c r="Z116" i="11" s="1"/>
  <c r="AK116" i="11"/>
  <c r="Z115" i="11" s="1"/>
  <c r="AK113" i="11"/>
  <c r="Z112" i="11" s="1"/>
  <c r="AM117" i="11"/>
  <c r="AA116" i="11" s="1"/>
  <c r="AK71" i="11"/>
  <c r="Z70" i="11" s="1"/>
  <c r="AK69" i="11"/>
  <c r="Z68" i="11" s="1"/>
  <c r="AK67" i="11"/>
  <c r="Z66" i="11" s="1"/>
  <c r="AK65" i="11"/>
  <c r="Z64" i="11" s="1"/>
  <c r="AK70" i="11"/>
  <c r="Z69" i="11" s="1"/>
  <c r="AK68" i="11"/>
  <c r="Z67" i="11" s="1"/>
  <c r="AK66" i="11"/>
  <c r="Z65" i="11" s="1"/>
  <c r="AM114" i="11"/>
  <c r="AA113" i="11" s="1"/>
  <c r="AM20" i="11"/>
  <c r="AA19" i="11" s="1"/>
  <c r="AR12" i="11"/>
  <c r="AM116" i="11"/>
  <c r="AA115" i="11" s="1"/>
  <c r="AM118" i="11"/>
  <c r="AA117" i="11" s="1"/>
  <c r="AM70" i="11"/>
  <c r="AA69" i="11" s="1"/>
  <c r="AM68" i="11"/>
  <c r="AA67" i="11" s="1"/>
  <c r="AM66" i="11"/>
  <c r="AA65" i="11" s="1"/>
  <c r="AM67" i="11"/>
  <c r="AA66" i="11" s="1"/>
  <c r="AM65" i="11"/>
  <c r="AA64" i="11" s="1"/>
  <c r="AM71" i="11"/>
  <c r="AA70" i="11" s="1"/>
  <c r="AM69" i="11"/>
  <c r="AA68" i="11" s="1"/>
  <c r="AM113" i="11"/>
  <c r="AA112" i="11" s="1"/>
  <c r="AM119" i="11"/>
  <c r="AA118" i="11" s="1"/>
  <c r="AM115" i="11"/>
  <c r="AA114" i="11" s="1"/>
  <c r="AK17" i="11"/>
  <c r="Z16" i="11" s="1"/>
  <c r="AM17" i="11"/>
  <c r="AA16" i="11" s="1"/>
  <c r="AA160" i="11"/>
  <c r="AM18" i="11"/>
  <c r="AA17" i="11" s="1"/>
  <c r="AM22" i="11"/>
  <c r="AA21" i="11" s="1"/>
  <c r="AM21" i="11"/>
  <c r="AA20" i="11" s="1"/>
  <c r="AM23" i="11"/>
  <c r="AA22" i="11" s="1"/>
  <c r="AM19" i="11"/>
  <c r="AA18" i="11" s="1"/>
  <c r="AA164" i="11"/>
  <c r="AA165" i="11"/>
  <c r="AA161" i="11"/>
  <c r="AK22" i="11"/>
  <c r="Z21" i="11" s="1"/>
  <c r="AK19" i="11"/>
  <c r="Z18" i="11" s="1"/>
  <c r="AK21" i="11"/>
  <c r="Z20" i="11" s="1"/>
  <c r="AK166" i="11"/>
  <c r="Z165" i="11" s="1"/>
  <c r="AK164" i="11"/>
  <c r="Z163" i="11" s="1"/>
  <c r="AK162" i="11"/>
  <c r="Z161" i="11" s="1"/>
  <c r="AK167" i="11"/>
  <c r="Z166" i="11" s="1"/>
  <c r="AK165" i="11"/>
  <c r="Z164" i="11" s="1"/>
  <c r="AK163" i="11"/>
  <c r="Z162" i="11" s="1"/>
  <c r="AK161" i="11"/>
  <c r="Z160" i="11" s="1"/>
  <c r="AK20" i="11"/>
  <c r="Z19" i="11" s="1"/>
  <c r="AK18" i="11"/>
  <c r="Z17" i="11" s="1"/>
  <c r="AK23" i="11"/>
  <c r="Z22" i="11" s="1"/>
  <c r="Z15" i="2"/>
  <c r="E9" i="2" s="1"/>
  <c r="Z79" i="11" l="1"/>
  <c r="AA78" i="11"/>
  <c r="AA79" i="11"/>
  <c r="Z78" i="11"/>
  <c r="AA126" i="11"/>
  <c r="AA127" i="11"/>
  <c r="Z126" i="11"/>
  <c r="Z127" i="11"/>
  <c r="AA31" i="11"/>
  <c r="AA30" i="11"/>
  <c r="AA174" i="11"/>
  <c r="AA175" i="11"/>
  <c r="Z31" i="11"/>
  <c r="Z175" i="11"/>
  <c r="Z174" i="11"/>
  <c r="Z30" i="11"/>
  <c r="Z80" i="11" l="1"/>
  <c r="Z83" i="11" s="1"/>
  <c r="Z84" i="11" s="1"/>
  <c r="Z85" i="11" s="1"/>
  <c r="AA176" i="11"/>
  <c r="AA179" i="11" s="1"/>
  <c r="AA180" i="11" s="1"/>
  <c r="AA181" i="11" s="1"/>
  <c r="AA32" i="11"/>
  <c r="AA35" i="11" s="1"/>
  <c r="AA36" i="11" s="1"/>
  <c r="AA37" i="11" s="1"/>
  <c r="Z128" i="11"/>
  <c r="Z131" i="11" s="1"/>
  <c r="Z132" i="11" s="1"/>
  <c r="Z133" i="11" s="1"/>
  <c r="AA128" i="11"/>
  <c r="AA80" i="11"/>
  <c r="Z176" i="11"/>
  <c r="Z178" i="11" s="1"/>
  <c r="M188" i="11" s="1"/>
  <c r="Z32" i="11"/>
  <c r="Z82" i="11" l="1"/>
  <c r="M92" i="11" s="1"/>
  <c r="AA178" i="11"/>
  <c r="M189" i="11" s="1"/>
  <c r="Z130" i="11"/>
  <c r="M140" i="11" s="1"/>
  <c r="AA34" i="11"/>
  <c r="M45" i="11" s="1"/>
  <c r="Z86" i="11"/>
  <c r="O92" i="11" s="1"/>
  <c r="Z87" i="11"/>
  <c r="Z88" i="11" s="1"/>
  <c r="Q92" i="11" s="1"/>
  <c r="AA130" i="11"/>
  <c r="M141" i="11" s="1"/>
  <c r="AA131" i="11"/>
  <c r="AA132" i="11" s="1"/>
  <c r="AA133" i="11" s="1"/>
  <c r="AA82" i="11"/>
  <c r="M93" i="11" s="1"/>
  <c r="AA83" i="11"/>
  <c r="AA84" i="11" s="1"/>
  <c r="AA85" i="11" s="1"/>
  <c r="Z135" i="11"/>
  <c r="Z136" i="11" s="1"/>
  <c r="Q140" i="11" s="1"/>
  <c r="Z134" i="11"/>
  <c r="O140" i="11" s="1"/>
  <c r="BA140" i="11" s="1"/>
  <c r="AA182" i="11"/>
  <c r="O189" i="11" s="1"/>
  <c r="AA183" i="11"/>
  <c r="AA184" i="11" s="1"/>
  <c r="Q189" i="11" s="1"/>
  <c r="AA38" i="11"/>
  <c r="O45" i="11" s="1"/>
  <c r="AZ45" i="11" s="1"/>
  <c r="AA39" i="11"/>
  <c r="AA40" i="11" s="1"/>
  <c r="Q45" i="11" s="1"/>
  <c r="Z179" i="11"/>
  <c r="Z180" i="11" s="1"/>
  <c r="Z181" i="11" s="1"/>
  <c r="Z183" i="11" s="1"/>
  <c r="Z184" i="11" s="1"/>
  <c r="Q188" i="11" s="1"/>
  <c r="Z35" i="11"/>
  <c r="Z36" i="11" s="1"/>
  <c r="Z37" i="11" s="1"/>
  <c r="Z34" i="11"/>
  <c r="M44" i="11" s="1"/>
  <c r="AA134" i="11" l="1"/>
  <c r="O141" i="11" s="1"/>
  <c r="BA141" i="11" s="1"/>
  <c r="AA135" i="11"/>
  <c r="AA136" i="11" s="1"/>
  <c r="Q141" i="11" s="1"/>
  <c r="AA87" i="11"/>
  <c r="AA88" i="11" s="1"/>
  <c r="Q93" i="11" s="1"/>
  <c r="AA86" i="11"/>
  <c r="O93" i="11" s="1"/>
  <c r="Z182" i="11"/>
  <c r="O188" i="11" s="1"/>
  <c r="BA188" i="11" s="1"/>
  <c r="Z38" i="11"/>
  <c r="O44" i="11" s="1"/>
  <c r="AZ44" i="11" s="1"/>
  <c r="Z39" i="11"/>
  <c r="Z40" i="11" s="1"/>
  <c r="Q44" i="11" s="1"/>
</calcChain>
</file>

<file path=xl/comments1.xml><?xml version="1.0" encoding="utf-8"?>
<comments xmlns="http://schemas.openxmlformats.org/spreadsheetml/2006/main">
  <authors>
    <author>古賀貴裕</author>
  </authors>
  <commentList>
    <comment ref="D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ﾌﾘｶﾞﾅを入力してください。</t>
        </r>
      </text>
    </commen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大学名、またはチーム名を打ち込んでください。
（例）○○大学→○
　　　○○大→×</t>
        </r>
      </text>
    </comment>
  </commentList>
</comments>
</file>

<file path=xl/comments2.xml><?xml version="1.0" encoding="utf-8"?>
<comments xmlns="http://schemas.openxmlformats.org/spreadsheetml/2006/main">
  <authors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シード校用です。
シード校以外、オープンチームは様式1-2にご記入ください。</t>
        </r>
      </text>
    </comment>
    <comment ref="D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>
  <authors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シード校以外、または、オープンチーム用です。
複数チームエンリーする場合は、下にスクロールしてください。</t>
        </r>
      </text>
    </comment>
    <comment ref="D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シード校以外、または、オープンチーム用です。
複数チームエンリーする場合は、下にスクロールしてください。</t>
        </r>
      </text>
    </comment>
    <comment ref="D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9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シード校以外、または、オープンチーム用です。
複数チームエンリーする場合は、下にスクロールしてください。</t>
        </r>
      </text>
    </comment>
    <comment ref="D1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1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シード校以外、または、オープンチーム用です。
複数チームエンリーする場合は、下にスクロールしてください。</t>
        </r>
      </text>
    </comment>
    <comment ref="D1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</commentList>
</comments>
</file>

<file path=xl/comments4.xml><?xml version="1.0" encoding="utf-8"?>
<comments xmlns="http://schemas.openxmlformats.org/spreadsheetml/2006/main">
  <authors>
    <author>Taichi</author>
  </authors>
  <commentLis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5.xml><?xml version="1.0" encoding="utf-8"?>
<comments xmlns="http://schemas.openxmlformats.org/spreadsheetml/2006/main">
  <authors>
    <author>Taichi</author>
  </authors>
  <commentList>
    <comment ref="D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領収書の必要、不必要を選んでください。</t>
        </r>
      </text>
    </comment>
  </commentList>
</comments>
</file>

<file path=xl/comments6.xml><?xml version="1.0" encoding="utf-8"?>
<comments xmlns="http://schemas.openxmlformats.org/spreadsheetml/2006/main">
  <authors>
    <author>Taichi</author>
  </authors>
  <commentLis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7.xml><?xml version="1.0" encoding="utf-8"?>
<comments xmlns="http://schemas.openxmlformats.org/spreadsheetml/2006/main">
  <authors>
    <author>Taichi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8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sharedStrings.xml><?xml version="1.0" encoding="utf-8"?>
<sst xmlns="http://schemas.openxmlformats.org/spreadsheetml/2006/main" count="12195" uniqueCount="4676">
  <si>
    <t>ﾌﾘｶﾞﾅ</t>
  </si>
  <si>
    <t>大学名・連合チーム名</t>
    <rPh sb="0" eb="3">
      <t>ダイガクメイ</t>
    </rPh>
    <rPh sb="4" eb="6">
      <t>レンゴウ</t>
    </rPh>
    <rPh sb="9" eb="10">
      <t>メイ</t>
    </rPh>
    <phoneticPr fontId="1"/>
  </si>
  <si>
    <t>部長名　ﾌﾘｶﾞﾅ</t>
    <rPh sb="0" eb="2">
      <t>ブチョウ</t>
    </rPh>
    <rPh sb="2" eb="3">
      <t>メイ</t>
    </rPh>
    <phoneticPr fontId="1"/>
  </si>
  <si>
    <t>印</t>
    <rPh sb="0" eb="1">
      <t>イン</t>
    </rPh>
    <phoneticPr fontId="1"/>
  </si>
  <si>
    <t>部長名</t>
    <rPh sb="0" eb="2">
      <t>ブチョウ</t>
    </rPh>
    <rPh sb="2" eb="3">
      <t>メイ</t>
    </rPh>
    <phoneticPr fontId="1"/>
  </si>
  <si>
    <t>監督名　ﾌﾘｶﾞﾅ</t>
    <rPh sb="0" eb="2">
      <t>カントク</t>
    </rPh>
    <rPh sb="2" eb="3">
      <t>メイ</t>
    </rPh>
    <phoneticPr fontId="1"/>
  </si>
  <si>
    <t>監督名</t>
    <rPh sb="0" eb="2">
      <t>カントク</t>
    </rPh>
    <rPh sb="2" eb="3">
      <t>メイ</t>
    </rPh>
    <phoneticPr fontId="1"/>
  </si>
  <si>
    <t>主将名　ﾌﾘｶﾞﾅ</t>
    <rPh sb="0" eb="2">
      <t>シュショウ</t>
    </rPh>
    <rPh sb="2" eb="3">
      <t>メイ</t>
    </rPh>
    <phoneticPr fontId="1"/>
  </si>
  <si>
    <t>主将名</t>
    <rPh sb="0" eb="2">
      <t>シュショウ</t>
    </rPh>
    <rPh sb="2" eb="3">
      <t>メイ</t>
    </rPh>
    <phoneticPr fontId="1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</si>
  <si>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1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</si>
  <si>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1"/>
  </si>
  <si>
    <t>電話番号</t>
    <rPh sb="0" eb="2">
      <t>デンワ</t>
    </rPh>
    <rPh sb="2" eb="4">
      <t>バンゴウ</t>
    </rPh>
    <phoneticPr fontId="1"/>
  </si>
  <si>
    <t>緊急連絡先</t>
    <rPh sb="0" eb="2">
      <t>キンキュウ</t>
    </rPh>
    <rPh sb="2" eb="5">
      <t>レンラクサキ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</si>
  <si>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</si>
  <si>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</si>
  <si>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</si>
  <si>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1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</si>
  <si>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</si>
  <si>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</si>
  <si>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</si>
  <si>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団体名</t>
    <rPh sb="0" eb="3">
      <t>ダンタイメイ</t>
    </rPh>
    <phoneticPr fontId="9"/>
  </si>
  <si>
    <t>学年</t>
    <rPh sb="0" eb="2">
      <t>ガクネン</t>
    </rPh>
    <phoneticPr fontId="9"/>
  </si>
  <si>
    <t>出身高校都道府県</t>
    <rPh sb="0" eb="2">
      <t>シュッシン</t>
    </rPh>
    <rPh sb="2" eb="4">
      <t>コウコウ</t>
    </rPh>
    <rPh sb="4" eb="8">
      <t>トドウフケン</t>
    </rPh>
    <phoneticPr fontId="9"/>
  </si>
  <si>
    <t>出身高校名</t>
    <rPh sb="0" eb="2">
      <t>シュッシン</t>
    </rPh>
    <rPh sb="2" eb="5">
      <t>コウコウメイ</t>
    </rPh>
    <phoneticPr fontId="9"/>
  </si>
  <si>
    <t>大学名前　判定①</t>
    <rPh sb="0" eb="2">
      <t>ダイガク</t>
    </rPh>
    <rPh sb="2" eb="4">
      <t>ナマエ</t>
    </rPh>
    <rPh sb="5" eb="7">
      <t>ハンテイ</t>
    </rPh>
    <phoneticPr fontId="1"/>
  </si>
  <si>
    <t>大学名前　判定②</t>
    <rPh sb="0" eb="2">
      <t>ダイガク</t>
    </rPh>
    <rPh sb="2" eb="4">
      <t>ナマエ</t>
    </rPh>
    <rPh sb="5" eb="7">
      <t>ハンテイ</t>
    </rPh>
    <phoneticPr fontId="1"/>
  </si>
  <si>
    <t>九州工業大学</t>
  </si>
  <si>
    <t>M2</t>
  </si>
  <si>
    <t>大分県</t>
  </si>
  <si>
    <t>臼杵</t>
  </si>
  <si>
    <t>大分工業高等専門学校</t>
  </si>
  <si>
    <t>ｵｵｲﾀｺｳｷﾞｮｳｺｳﾄｳｾﾝﾓﾝｶﾞｯｺｳ</t>
  </si>
  <si>
    <t>496050</t>
  </si>
  <si>
    <t>大分工業高専</t>
  </si>
  <si>
    <t>冨永　和宏</t>
  </si>
  <si>
    <t>ﾄﾐﾅｶﾞ ｶｽﾞﾋﾛ</t>
  </si>
  <si>
    <t>M1</t>
  </si>
  <si>
    <t>広島県</t>
  </si>
  <si>
    <t>海田</t>
  </si>
  <si>
    <t>大分大学</t>
  </si>
  <si>
    <t>ｵｵｲﾀﾀﾞｲｶﾞｸ</t>
  </si>
  <si>
    <t>490108</t>
  </si>
  <si>
    <t>大分大</t>
  </si>
  <si>
    <t>原田　友保</t>
  </si>
  <si>
    <t>ﾊﾗﾀﾞ ﾕｳﾎ</t>
  </si>
  <si>
    <t>広</t>
  </si>
  <si>
    <t>沖縄国際大学</t>
  </si>
  <si>
    <t>ｵｷﾅﾜｺｸｻｲﾀﾞｲｶﾞｸ</t>
  </si>
  <si>
    <t>492298</t>
  </si>
  <si>
    <t>沖縄国際大</t>
  </si>
  <si>
    <t>嶺　友太</t>
  </si>
  <si>
    <t>ﾐﾈ ﾕｳﾀ</t>
  </si>
  <si>
    <t>福岡県</t>
  </si>
  <si>
    <t>九国大付属</t>
  </si>
  <si>
    <t>沖縄大学</t>
  </si>
  <si>
    <t>ｵｷﾅﾜﾀﾞｲｶﾞｸ</t>
  </si>
  <si>
    <t>492297</t>
  </si>
  <si>
    <t>沖縄大</t>
  </si>
  <si>
    <t>宇崎　友規</t>
  </si>
  <si>
    <t>ｳｻﾞｷ ﾄﾓｷ</t>
  </si>
  <si>
    <t>4</t>
  </si>
  <si>
    <t>兵庫県</t>
  </si>
  <si>
    <t>明石北</t>
  </si>
  <si>
    <t>折尾愛真短期大学</t>
    <rPh sb="4" eb="6">
      <t>タンキ</t>
    </rPh>
    <rPh sb="6" eb="8">
      <t>ダイガク</t>
    </rPh>
    <phoneticPr fontId="9"/>
  </si>
  <si>
    <t>ｵﾘｵｱｲｼﾝﾀﾝｷﾀﾞｲｶﾞｸ</t>
  </si>
  <si>
    <t>折尾愛真短大</t>
  </si>
  <si>
    <t>西村　知晃</t>
  </si>
  <si>
    <t>ﾆｼﾑﾗ ﾄﾓｱｷ</t>
  </si>
  <si>
    <t>鳥取県</t>
  </si>
  <si>
    <t>八頭</t>
  </si>
  <si>
    <t>鹿児島工業高等専門学校</t>
  </si>
  <si>
    <t>ｶｺﾞｼﾏｺｳｷﾞｮｳｺｳﾄｳｾﾝﾓﾝｶﾞｯｺｳ</t>
  </si>
  <si>
    <t>496052</t>
  </si>
  <si>
    <t>鹿児島工業高専</t>
  </si>
  <si>
    <t>福田　雄大</t>
  </si>
  <si>
    <t>ﾌｸﾀ ﾕｳﾀﾞｲ</t>
  </si>
  <si>
    <t>鹿児島国際大学</t>
  </si>
  <si>
    <t>ｶｺﾞｼﾏｺｸｻｲﾀﾞｲｶﾞｸ</t>
  </si>
  <si>
    <t>492295</t>
  </si>
  <si>
    <t>鹿児島国際大</t>
  </si>
  <si>
    <t>一木　真生</t>
  </si>
  <si>
    <t>ｲﾁｷ ﾏｵ</t>
  </si>
  <si>
    <t>小倉東</t>
  </si>
  <si>
    <t>鹿児島大学</t>
  </si>
  <si>
    <t>ｶｺﾞｼﾏﾀﾞｲｶﾞｸ</t>
  </si>
  <si>
    <t>490077</t>
  </si>
  <si>
    <t>鹿児島大</t>
  </si>
  <si>
    <t>宮崎県</t>
  </si>
  <si>
    <t>都城泉ヶ丘</t>
  </si>
  <si>
    <t>活水女子大学</t>
  </si>
  <si>
    <t>ｶｯｽｲｼﾞｮｼﾀﾞｲｶﾞｸ</t>
  </si>
  <si>
    <t>492325</t>
  </si>
  <si>
    <t>活水女子大</t>
  </si>
  <si>
    <t>尾崎　俊祐</t>
  </si>
  <si>
    <t>ｵｻﾞｷ ｼｭﾝｽｹ</t>
  </si>
  <si>
    <t>3</t>
  </si>
  <si>
    <t>長崎県</t>
  </si>
  <si>
    <t>佐世保北</t>
  </si>
  <si>
    <t>鹿屋体育大学</t>
  </si>
  <si>
    <t>ｶﾉﾔﾀｲｲｸﾀﾞｲｶﾞｸ</t>
  </si>
  <si>
    <t>490096</t>
  </si>
  <si>
    <t>鹿屋体育大</t>
  </si>
  <si>
    <t>米澤　実</t>
  </si>
  <si>
    <t>ﾖﾈｻﾞﾜ ﾐﾉﾙ</t>
  </si>
  <si>
    <t>門司学園</t>
  </si>
  <si>
    <t>北九州工業高等専門学校</t>
  </si>
  <si>
    <t>ｷﾀｷｭｳｼｭｳｺｳｷﾞｮｳｺｳﾄｳｾﾝﾓﾝｶﾞｯｺｳ</t>
  </si>
  <si>
    <t>496047</t>
  </si>
  <si>
    <t>北九州工業高専</t>
  </si>
  <si>
    <t>藤永　拓矢</t>
  </si>
  <si>
    <t>ﾌｼﾞﾅｶﾞ ﾀｸﾔ</t>
  </si>
  <si>
    <t>柏陵</t>
  </si>
  <si>
    <t>北九州市立大学</t>
  </si>
  <si>
    <t>ｷﾀｷｭｳｼｭｳｼﾘﾂﾀﾞｲｶﾞｸ</t>
  </si>
  <si>
    <t>491028</t>
  </si>
  <si>
    <t>北九州市立大</t>
  </si>
  <si>
    <t>谷山　俊之</t>
  </si>
  <si>
    <t>ﾀﾆﾔﾏ ﾄｼﾕｷ</t>
  </si>
  <si>
    <t>熊本県</t>
  </si>
  <si>
    <t>熊本高専</t>
  </si>
  <si>
    <t>九州栄養福祉大学</t>
  </si>
  <si>
    <t>ｷｭｳｼｭｳｴｲﾖｳﾌｸｼﾀﾞｲｶﾞｸ</t>
  </si>
  <si>
    <t>492495</t>
  </si>
  <si>
    <t>九州栄養福祉大</t>
  </si>
  <si>
    <t>牛尾　昌弘</t>
  </si>
  <si>
    <t>ｳｼｵ ﾏｻﾋﾛ</t>
  </si>
  <si>
    <t>広島国泰寺</t>
  </si>
  <si>
    <t>九州共立大学</t>
  </si>
  <si>
    <t>ｷｭｳｼｭｳｷｮｳﾘﾂﾀﾞｲｶﾞｸ</t>
  </si>
  <si>
    <t>492273</t>
  </si>
  <si>
    <t>九州共立大</t>
  </si>
  <si>
    <t>鹿児島県</t>
  </si>
  <si>
    <t>国分</t>
  </si>
  <si>
    <t>ｷｭｳｼｭｳｺｳｷﾞｮｳﾀﾞｲｶﾞｸ</t>
  </si>
  <si>
    <t>490071</t>
  </si>
  <si>
    <t>九州工業大</t>
  </si>
  <si>
    <t>岡山県</t>
  </si>
  <si>
    <t>九州国際大学</t>
  </si>
  <si>
    <t>ｷｭｳｼｭｳｺｸｻｲﾀﾞｲｶﾞｸ</t>
  </si>
  <si>
    <t>492286</t>
  </si>
  <si>
    <t>九州国際大</t>
  </si>
  <si>
    <t>新垣　勝平</t>
  </si>
  <si>
    <t>ｱﾗｶｷ ｼｮｳﾍｲ</t>
  </si>
  <si>
    <t>沖縄県</t>
  </si>
  <si>
    <t>向陽</t>
  </si>
  <si>
    <t>九州産業大学</t>
  </si>
  <si>
    <t>ｷｭｳｼｭｳｻﾝｷﾞｮｳﾀﾞｲｶﾞｸ</t>
  </si>
  <si>
    <t>492274</t>
  </si>
  <si>
    <t>九州産業大</t>
  </si>
  <si>
    <t>渡辺　圭亮</t>
  </si>
  <si>
    <t>ﾜﾀﾅﾍﾞ ｹｲｽｹ</t>
  </si>
  <si>
    <t>山口県</t>
  </si>
  <si>
    <t>下松</t>
  </si>
  <si>
    <t>九州歯科大学</t>
  </si>
  <si>
    <t>ｷｭｳｼｭｳｼｶﾀﾞｲｶﾞｸ</t>
  </si>
  <si>
    <t>491029</t>
  </si>
  <si>
    <t>九州歯科大</t>
  </si>
  <si>
    <t>堀川　晃</t>
  </si>
  <si>
    <t>ﾎﾘｶﾜ ｱｷﾗ</t>
  </si>
  <si>
    <t>八女</t>
  </si>
  <si>
    <t>九州情報大学</t>
  </si>
  <si>
    <t>ｷｭｳｼｭｳｼﾞｮｳﾎｳﾀﾞｲｶﾞｸ</t>
  </si>
  <si>
    <t>492443</t>
  </si>
  <si>
    <t>九州情報大</t>
  </si>
  <si>
    <t>後藤　卓</t>
  </si>
  <si>
    <t>ｺﾞﾄｳ ｽｸﾞﾙ</t>
  </si>
  <si>
    <t>佐賀県</t>
  </si>
  <si>
    <t>唐津</t>
  </si>
  <si>
    <t>九州大学</t>
  </si>
  <si>
    <t>ｷｭｳｼｭｳﾀﾞｲｶﾞｸ</t>
  </si>
  <si>
    <t>490069</t>
  </si>
  <si>
    <t>九州大</t>
  </si>
  <si>
    <t>山名　頌</t>
  </si>
  <si>
    <t>ﾔﾏﾅ ｼｮｳ</t>
  </si>
  <si>
    <t>修猷館</t>
  </si>
  <si>
    <t>近畿大学九州</t>
  </si>
  <si>
    <t>ｷﾝｷﾀﾞｲｶﾞｸｷｭｳｼｭｳ</t>
  </si>
  <si>
    <t>499801</t>
  </si>
  <si>
    <t>近畿大九州</t>
  </si>
  <si>
    <t>砂本　滉太</t>
  </si>
  <si>
    <t>ｽﾅﾓﾄ ｺｳﾀ</t>
  </si>
  <si>
    <t>大島商船高等専門</t>
  </si>
  <si>
    <t>熊本学園大学</t>
  </si>
  <si>
    <t>ｸﾏﾓﾄｶﾞｸｴﾝﾀﾞｲｶﾞｸ</t>
  </si>
  <si>
    <t>492291</t>
  </si>
  <si>
    <t>熊本学園大</t>
  </si>
  <si>
    <t>清田　薫</t>
  </si>
  <si>
    <t>ｷﾖﾀ ｶｵﾙ</t>
  </si>
  <si>
    <t>2</t>
  </si>
  <si>
    <t>筑紫丘</t>
  </si>
  <si>
    <t>熊本県立大学</t>
  </si>
  <si>
    <t>ｸﾏﾓﾄｹﾝﾘﾂﾀﾞｲｶﾞｸ</t>
  </si>
  <si>
    <t>491032</t>
  </si>
  <si>
    <t>熊本県立大</t>
  </si>
  <si>
    <t>永瀬　健太</t>
  </si>
  <si>
    <t>ﾅｶﾞｾ ｹﾝﾀ</t>
  </si>
  <si>
    <t>岡山大安寺</t>
  </si>
  <si>
    <t>熊本高等専門学校</t>
  </si>
  <si>
    <t>ｸﾏﾓﾄｺｳﾄｳｾﾝﾓﾝｶﾞｯｺｳ</t>
  </si>
  <si>
    <t>吉田　良亮</t>
  </si>
  <si>
    <t>ﾖｼﾀﾞ ﾘｮｳｽｹ</t>
  </si>
  <si>
    <t>宮崎大宮</t>
  </si>
  <si>
    <t>熊本大学</t>
  </si>
  <si>
    <t>ｸﾏﾓﾄﾀﾞｲｶﾞｸ</t>
  </si>
  <si>
    <t>490074</t>
  </si>
  <si>
    <t>熊本大</t>
  </si>
  <si>
    <t>山下　直人</t>
  </si>
  <si>
    <t>ﾔﾏｼﾀ ﾅｵﾄ</t>
  </si>
  <si>
    <t>熊本保険科学大学</t>
  </si>
  <si>
    <t>ｸﾏﾓﾄﾎｹﾝｶｶﾞｸﾀﾞｲｶﾞｸ</t>
  </si>
  <si>
    <t>492528</t>
  </si>
  <si>
    <t>熊本保険科学大</t>
  </si>
  <si>
    <t>秋田　実</t>
  </si>
  <si>
    <t>ｱｷﾀ ﾐﾉﾙ</t>
  </si>
  <si>
    <t>宗像</t>
  </si>
  <si>
    <t>久留米工業大学</t>
  </si>
  <si>
    <t>ｸﾙﾒｺｳｷﾞｮｳﾀﾞｲｶﾞｸ</t>
  </si>
  <si>
    <t>492308</t>
  </si>
  <si>
    <t>久留米工業大</t>
  </si>
  <si>
    <t>上田　晃</t>
  </si>
  <si>
    <t>ｳｴﾀﾞ ｱｷﾗ</t>
  </si>
  <si>
    <t>久留米大学</t>
  </si>
  <si>
    <t>ｸﾙﾒﾀﾞｲｶﾞｸ</t>
  </si>
  <si>
    <t>492276</t>
  </si>
  <si>
    <t>久留米大</t>
  </si>
  <si>
    <t>6</t>
  </si>
  <si>
    <t>久留米大学附設</t>
  </si>
  <si>
    <t>香蘭女子短期大学</t>
  </si>
  <si>
    <t>ｺｳﾗﾝｼﾞｮｼﾀﾝｷﾀﾞｲｶﾞｸ</t>
  </si>
  <si>
    <t>香蘭女子短期大</t>
  </si>
  <si>
    <t>ｴｸﾞﾁ ﾀｹｼ</t>
  </si>
  <si>
    <t>鳥栖</t>
  </si>
  <si>
    <t>佐賀大学</t>
  </si>
  <si>
    <t>ｻｶﾞﾀﾞｲｶﾞｸ</t>
  </si>
  <si>
    <t>490107</t>
  </si>
  <si>
    <t>佐賀大</t>
  </si>
  <si>
    <t>鎌田　啓豊</t>
  </si>
  <si>
    <t>ｶﾏﾀﾞ ﾋﾛﾄ</t>
  </si>
  <si>
    <t>宮崎西</t>
  </si>
  <si>
    <t>産業医科大学</t>
  </si>
  <si>
    <t>ｻﾝｷﾞｮｳｲｶﾀﾞｲｶﾞｸ</t>
  </si>
  <si>
    <t>492314</t>
  </si>
  <si>
    <t>産業医科大</t>
  </si>
  <si>
    <t>志學館大学</t>
  </si>
  <si>
    <t>ｼｶﾞｸｶﾝﾀﾞｲｶﾞｸ</t>
  </si>
  <si>
    <t>492318</t>
  </si>
  <si>
    <t>志學館大</t>
  </si>
  <si>
    <t>吉田　晃一郎</t>
  </si>
  <si>
    <t>ﾖｼﾀﾞ ｺｳｲﾁﾛｳ</t>
  </si>
  <si>
    <t>西南学院大学</t>
  </si>
  <si>
    <t>ｾｲﾅﾝｶﾞｸｲﾝﾀﾞｲｶﾞｸ</t>
  </si>
  <si>
    <t>492277</t>
  </si>
  <si>
    <t>西南学院大</t>
  </si>
  <si>
    <t>阿部　宇宙</t>
  </si>
  <si>
    <t>ｱﾍﾞ ﾀｶﾐﾁ</t>
  </si>
  <si>
    <t>唐津東</t>
  </si>
  <si>
    <t>崇城大学</t>
  </si>
  <si>
    <t>ｿｳｼﾞｮｳﾀﾞｲｶﾞｸ</t>
  </si>
  <si>
    <t>492290</t>
  </si>
  <si>
    <t>崇城大</t>
  </si>
  <si>
    <t>長尾　正明</t>
  </si>
  <si>
    <t>ﾅｶﾞｵ ﾏｻｱｷ</t>
  </si>
  <si>
    <t>済々黌</t>
  </si>
  <si>
    <t>第一工業大学</t>
  </si>
  <si>
    <t>ﾀﾞｲｲﾁｺｳｷﾞｮｳﾀﾞｲｶﾞｸ</t>
  </si>
  <si>
    <t>492296</t>
  </si>
  <si>
    <t>第一工業大</t>
  </si>
  <si>
    <t>吉村　史</t>
  </si>
  <si>
    <t>ﾖｼﾑﾗ ﾁｶｼ</t>
  </si>
  <si>
    <t>宇部</t>
  </si>
  <si>
    <t>東海大学九州</t>
  </si>
  <si>
    <t>ﾄｳｶｲﾀﾞｲｶﾞｸｷｭｳｼｭｳ</t>
  </si>
  <si>
    <t>499802</t>
  </si>
  <si>
    <t>東海大九州</t>
  </si>
  <si>
    <t>小野　雅博</t>
  </si>
  <si>
    <t>ｵﾉ ﾏｻﾋﾛ</t>
  </si>
  <si>
    <t>香川県</t>
  </si>
  <si>
    <t>高松</t>
  </si>
  <si>
    <t>長崎県立大学</t>
  </si>
  <si>
    <t>ﾅｶﾞｻｷｹﾝﾘﾂﾀﾞｲｶﾞｸ</t>
  </si>
  <si>
    <t>491092</t>
  </si>
  <si>
    <t>長崎県立大</t>
  </si>
  <si>
    <t>二見　泰樹</t>
  </si>
  <si>
    <t>ﾌﾀﾐ ﾀｲｷ</t>
  </si>
  <si>
    <t>廿日市</t>
  </si>
  <si>
    <t>長崎国際大学</t>
  </si>
  <si>
    <t>ﾅｶﾞｻｷｺｸｻｲﾀﾞｲｶﾞｸ</t>
  </si>
  <si>
    <t>492479</t>
  </si>
  <si>
    <t>長崎国際大</t>
  </si>
  <si>
    <t>八代</t>
  </si>
  <si>
    <t>長崎純心大学</t>
  </si>
  <si>
    <t>ﾅｶﾞｻｷｼﾞｭﾝｼﾝﾀﾞｲｶﾞｸ</t>
  </si>
  <si>
    <t>492404</t>
  </si>
  <si>
    <t>長崎純心大</t>
  </si>
  <si>
    <t>山崎　智裕</t>
  </si>
  <si>
    <t>ﾔﾏｻｷ ﾄﾓﾋﾛ</t>
  </si>
  <si>
    <t>佐賀西</t>
  </si>
  <si>
    <t>長崎大学</t>
  </si>
  <si>
    <t>ﾅｶﾞｻｷﾀﾞｲｶﾞｸ</t>
  </si>
  <si>
    <t>490073</t>
  </si>
  <si>
    <t>長崎大</t>
  </si>
  <si>
    <t>速水　公佑</t>
  </si>
  <si>
    <t>ﾊﾔﾐ ｺｳｽｹ</t>
  </si>
  <si>
    <t>西宮東</t>
  </si>
  <si>
    <t>中村学園大学</t>
  </si>
  <si>
    <t>ﾅｶﾑﾗｶﾞｸｴﾝﾀﾞｲｶﾞｸ</t>
  </si>
  <si>
    <t>492281</t>
  </si>
  <si>
    <t>中村学園大</t>
  </si>
  <si>
    <t>田中　星羽</t>
  </si>
  <si>
    <t>ﾀﾅｶ ｾｲﾊ</t>
  </si>
  <si>
    <t>福岡</t>
  </si>
  <si>
    <t>西九州大学</t>
  </si>
  <si>
    <t>ﾆｼｷｭｳｼｭｳﾀﾞｲｶﾞｸ</t>
  </si>
  <si>
    <t>492287</t>
  </si>
  <si>
    <t>西九州大</t>
  </si>
  <si>
    <t>井上　光宏</t>
  </si>
  <si>
    <t>ｲﾉｳｴ ﾐﾂﾋﾛ</t>
  </si>
  <si>
    <t>鳥取東</t>
  </si>
  <si>
    <t>西日本工業大学</t>
  </si>
  <si>
    <t>ﾆｼﾆｯﾎﾟﾝｺｳｷﾞｮｳﾀﾞｲｶﾞｸ</t>
  </si>
  <si>
    <t>492282</t>
  </si>
  <si>
    <t>西日本工業大</t>
  </si>
  <si>
    <t>藤　悠里</t>
  </si>
  <si>
    <t>ﾄｳ ﾕｳﾘ</t>
  </si>
  <si>
    <t>西日本短期大学</t>
  </si>
  <si>
    <t>ﾆｼﾆｯﾎﾟﾝﾀﾝｷﾀﾞｲｶﾞｸ</t>
  </si>
  <si>
    <t>495397</t>
  </si>
  <si>
    <t>西日本短大</t>
  </si>
  <si>
    <t>吉開　太一</t>
  </si>
  <si>
    <t>ﾖｼｶﾞｲ ﾀｲﾁ</t>
  </si>
  <si>
    <t>日本文理大学</t>
  </si>
  <si>
    <t>ﾆｯﾎﾟﾝﾌﾞﾝﾘﾀﾞｲｶﾞｸ</t>
  </si>
  <si>
    <t>492292</t>
  </si>
  <si>
    <t>日本文理大</t>
  </si>
  <si>
    <t>ｲｷ ｺｳﾍｲ</t>
  </si>
  <si>
    <t>日本経済大学</t>
  </si>
  <si>
    <t>ﾆﾎﾝｹｲｻﾞｲﾀﾞｲｶﾞｸ</t>
  </si>
  <si>
    <t>492278</t>
  </si>
  <si>
    <t>日本経済大</t>
  </si>
  <si>
    <t>岩見　直弥</t>
  </si>
  <si>
    <t>ｲﾜﾐ ﾅｵﾔ</t>
  </si>
  <si>
    <t>柳井</t>
  </si>
  <si>
    <t>福岡教育大学</t>
  </si>
  <si>
    <t>ﾌｸｵｶｷｮｳｲｸﾀﾞｲｶﾞｸ</t>
  </si>
  <si>
    <t>490068</t>
  </si>
  <si>
    <t>福岡教育大</t>
  </si>
  <si>
    <t>田上　優太</t>
  </si>
  <si>
    <t>ﾀﾉｳｴ ﾕｳﾀ</t>
  </si>
  <si>
    <t>東京都</t>
  </si>
  <si>
    <t>帝京大学</t>
  </si>
  <si>
    <t>福岡女子大学</t>
  </si>
  <si>
    <t>ﾌｸｵｶｼﾞｮｼﾀﾞｲｶﾞｸ</t>
  </si>
  <si>
    <t>491030</t>
  </si>
  <si>
    <t>福岡女子大</t>
  </si>
  <si>
    <t>宮内　隆輝</t>
  </si>
  <si>
    <t>ﾐﾔｳﾁ ﾘｭｳｷ</t>
  </si>
  <si>
    <t>戸畑</t>
  </si>
  <si>
    <t>福岡大学</t>
  </si>
  <si>
    <t>ﾌｸｵｶﾀﾞｲｶﾞｸ</t>
  </si>
  <si>
    <t>492283</t>
  </si>
  <si>
    <t>福岡大</t>
  </si>
  <si>
    <t>岸　剛史</t>
  </si>
  <si>
    <t>ｷｼ ﾀｹｼ</t>
  </si>
  <si>
    <t>愛知県</t>
  </si>
  <si>
    <t>一宮西</t>
  </si>
  <si>
    <t>別府大学</t>
  </si>
  <si>
    <t>ﾍﾞｯﾌﾟﾀﾞｲｶﾞｸ</t>
  </si>
  <si>
    <t>492293</t>
  </si>
  <si>
    <t>別府大</t>
  </si>
  <si>
    <t>古賀　貴裕</t>
  </si>
  <si>
    <t>ｺｶﾞ ﾀｶﾋﾛ</t>
  </si>
  <si>
    <t>滋賀県</t>
  </si>
  <si>
    <t>膳所</t>
  </si>
  <si>
    <t>宮崎県立看護大学</t>
  </si>
  <si>
    <t>ﾐﾔｻﾞｷｹﾝﾘﾂｶﾝｺﾞﾀﾞｲｶﾞｸ</t>
  </si>
  <si>
    <t>491059</t>
  </si>
  <si>
    <t>宮崎県立看護大</t>
  </si>
  <si>
    <t>江原　駿太</t>
  </si>
  <si>
    <t>ｴﾊﾗ ｼｭﾝﾀ</t>
  </si>
  <si>
    <t>小倉</t>
  </si>
  <si>
    <t>宮崎産業経営大学</t>
  </si>
  <si>
    <t>ﾐﾔｻﾞｷｻﾝｷﾞｮｳｹｲｴｲﾀﾞｲｶﾞｸ</t>
  </si>
  <si>
    <t>492343</t>
  </si>
  <si>
    <t>宮崎産業経営大</t>
  </si>
  <si>
    <t>小川　真幸</t>
  </si>
  <si>
    <t>ｵｶﾞﾜ ﾏｻﾕｷ</t>
  </si>
  <si>
    <t>5</t>
  </si>
  <si>
    <t>長田</t>
  </si>
  <si>
    <t>宮崎大学</t>
  </si>
  <si>
    <t>ﾐﾔｻﾞｷﾀﾞｲｶﾞｸ</t>
  </si>
  <si>
    <t>490109</t>
  </si>
  <si>
    <t>宮崎大</t>
  </si>
  <si>
    <t>西宮</t>
  </si>
  <si>
    <t>名桜大学</t>
  </si>
  <si>
    <t>ﾒｲｵｳﾀﾞｲｶﾞｸ</t>
  </si>
  <si>
    <t>491099</t>
  </si>
  <si>
    <t>名桜大</t>
  </si>
  <si>
    <t>片岡　優斗</t>
  </si>
  <si>
    <t>ｶﾀｵｶ ﾕｳﾄ</t>
  </si>
  <si>
    <t>第二</t>
  </si>
  <si>
    <t>琉球大学</t>
  </si>
  <si>
    <t>ﾘｭｳｷｭｳﾀﾞｲｶﾞｸ</t>
  </si>
  <si>
    <t>490078</t>
  </si>
  <si>
    <t>琉球大</t>
  </si>
  <si>
    <t>尾田　成史</t>
  </si>
  <si>
    <t>ｵﾀﾞ ﾅﾘﾌﾐ</t>
  </si>
  <si>
    <t>静岡県</t>
  </si>
  <si>
    <t>富士</t>
  </si>
  <si>
    <t>合計</t>
    <rPh sb="0" eb="2">
      <t>ゴウケイ</t>
    </rPh>
    <phoneticPr fontId="1"/>
  </si>
  <si>
    <t>姫野　衛</t>
  </si>
  <si>
    <t>ﾋﾒﾉ ﾏﾓﾙ</t>
  </si>
  <si>
    <t>岩田</t>
  </si>
  <si>
    <t>ﾆｼｶﾜ ｱｷﾋﾛ</t>
  </si>
  <si>
    <t>舟入</t>
  </si>
  <si>
    <t>ﾊﾏﾓﾄ ﾄﾓﾋﾛ</t>
  </si>
  <si>
    <t>坂本　隼人</t>
  </si>
  <si>
    <t>ｻｶﾓﾄ ﾊﾔﾄ</t>
  </si>
  <si>
    <t>明善</t>
  </si>
  <si>
    <t>河村　勇佑</t>
  </si>
  <si>
    <t>ｶﾜﾑﾗ ﾕｳｽｹ</t>
  </si>
  <si>
    <t>東筑</t>
  </si>
  <si>
    <t>京都府</t>
  </si>
  <si>
    <t>長崎北</t>
  </si>
  <si>
    <t>吉用　智也</t>
  </si>
  <si>
    <t>ﾖｼﾓﾁ ﾄﾓﾔ</t>
  </si>
  <si>
    <t>長崎西</t>
  </si>
  <si>
    <t>松木　大地</t>
  </si>
  <si>
    <t>ﾏﾂｷ ﾀﾞｲﾁ</t>
  </si>
  <si>
    <t>日田</t>
  </si>
  <si>
    <t>須河内　良多</t>
  </si>
  <si>
    <t>ｽｺﾞｳﾁ ﾘｮｳﾀ</t>
  </si>
  <si>
    <t>加治木</t>
  </si>
  <si>
    <t>林　洋志</t>
  </si>
  <si>
    <t>日向学院</t>
  </si>
  <si>
    <t>上田　寛喜</t>
  </si>
  <si>
    <t>ｳｴﾀﾞ ﾋﾛｷ</t>
  </si>
  <si>
    <t>愛媛県</t>
  </si>
  <si>
    <t>松山南</t>
  </si>
  <si>
    <t>西尾　和也</t>
  </si>
  <si>
    <t>ﾆｼｵ ｶｽﾞﾔ</t>
  </si>
  <si>
    <t>長崎東</t>
  </si>
  <si>
    <t>尾崎　雄一</t>
  </si>
  <si>
    <t>ｵｻﾞｷ ﾕｳｲﾁ</t>
  </si>
  <si>
    <t>浪平 雄佑</t>
  </si>
  <si>
    <t>ﾅﾐﾋﾗ ﾕｳｽｹ</t>
  </si>
  <si>
    <t>熊本</t>
  </si>
  <si>
    <t>鶴丸</t>
  </si>
  <si>
    <t>寺田　祐太</t>
  </si>
  <si>
    <t>ﾃﾗﾀﾞ ﾕｳﾀ</t>
  </si>
  <si>
    <t>森山　健太郎</t>
  </si>
  <si>
    <t>ﾓﾘﾔﾏ ｹﾝﾀﾛｳ</t>
  </si>
  <si>
    <t>坂井　崇一郎</t>
  </si>
  <si>
    <t>ｻｶｲ ｿｳｲﾁﾛｳ</t>
  </si>
  <si>
    <t>窪田　健之</t>
  </si>
  <si>
    <t>ｸﾎﾞﾀ ﾀｹｼ</t>
  </si>
  <si>
    <t>田中　宏明</t>
  </si>
  <si>
    <t>ﾀﾅｶ ﾋﾛｱｷ</t>
  </si>
  <si>
    <t>静岡</t>
  </si>
  <si>
    <t>中原　遼太郎</t>
  </si>
  <si>
    <t>ﾅｶﾊﾗ ﾘｮｳﾀﾛｳ</t>
  </si>
  <si>
    <t>ﾗｻｰﾙ</t>
  </si>
  <si>
    <t>平本　琢也</t>
  </si>
  <si>
    <t>ﾋﾗﾓﾄ ﾀｸﾔ</t>
  </si>
  <si>
    <t>ﾇﾏｻｷ ｼｮｳ</t>
  </si>
  <si>
    <t>修道</t>
  </si>
  <si>
    <t>眞庭　優</t>
  </si>
  <si>
    <t>ﾏﾆﾜ ﾕﾀｶ</t>
  </si>
  <si>
    <t>愛光</t>
  </si>
  <si>
    <t>水木　雅人</t>
  </si>
  <si>
    <t>ﾐｽﾞｷ ﾏｻﾄ</t>
  </si>
  <si>
    <t>石川県</t>
  </si>
  <si>
    <t>本司　澄空</t>
  </si>
  <si>
    <t>ﾎﾝｼﾞ ｽﾐﾀｶ</t>
  </si>
  <si>
    <t>森本　倫太郎</t>
  </si>
  <si>
    <t>ﾓﾘﾓﾄ ﾘﾝﾀﾛｳ</t>
  </si>
  <si>
    <t>小山　直洋</t>
  </si>
  <si>
    <t>ｺﾔﾏ ﾅｵﾋﾛ</t>
  </si>
  <si>
    <t>兵庫</t>
  </si>
  <si>
    <t>生田　寛</t>
  </si>
  <si>
    <t>ｲｸﾀ ｶﾝ</t>
  </si>
  <si>
    <t>真和</t>
  </si>
  <si>
    <t>川口　浩輝</t>
  </si>
  <si>
    <t>ｶﾜｸﾞﾁ ｺｳｷ</t>
  </si>
  <si>
    <t>上五島</t>
  </si>
  <si>
    <t>立岡　岬</t>
  </si>
  <si>
    <t>ﾀﾁｵｶ ﾐｻｷ</t>
  </si>
  <si>
    <t>松陽</t>
  </si>
  <si>
    <t>岡本　遼</t>
  </si>
  <si>
    <t>ｵｶﾓﾄ ﾘｮｳ</t>
  </si>
  <si>
    <t>玉名</t>
  </si>
  <si>
    <t>荻野　健太</t>
  </si>
  <si>
    <t>ｵｷﾞﾉ ｹﾝﾀ</t>
  </si>
  <si>
    <t>神奈川県</t>
  </si>
  <si>
    <t>山手学院</t>
  </si>
  <si>
    <t>白谷　侑大</t>
  </si>
  <si>
    <t>ｼﾗﾀﾆ ﾕｳﾀﾞｲ</t>
  </si>
  <si>
    <t>嘉穂</t>
  </si>
  <si>
    <t>新屋　絢太</t>
  </si>
  <si>
    <t>ｼﾝﾔ ｹﾝﾀ</t>
  </si>
  <si>
    <t>川内</t>
  </si>
  <si>
    <t>古川　大晃</t>
  </si>
  <si>
    <t>ﾌﾙｶﾜ ﾋﾛｱｷ</t>
  </si>
  <si>
    <t>山田　昂佳</t>
  </si>
  <si>
    <t>ﾔﾏﾀﾞ ﾀｶﾖｼ</t>
  </si>
  <si>
    <t>開邦</t>
  </si>
  <si>
    <t>野田　侑司</t>
  </si>
  <si>
    <t>ﾉﾀﾞ ﾕｳｼﾞ</t>
  </si>
  <si>
    <t>武雄</t>
  </si>
  <si>
    <t>堤　正裕</t>
  </si>
  <si>
    <t>ﾂﾂﾐ ﾏｻﾋﾛ</t>
  </si>
  <si>
    <t>専修大学玉名</t>
  </si>
  <si>
    <t>多久</t>
  </si>
  <si>
    <t>致遠館</t>
  </si>
  <si>
    <t>輝翔館中等教育学校</t>
  </si>
  <si>
    <t>広島井口</t>
  </si>
  <si>
    <t>宮﨑　駿平</t>
  </si>
  <si>
    <t>ﾐﾔｻﾞｷ ｼｭﾝﾍﾟｲ</t>
  </si>
  <si>
    <t>古賀竟成館</t>
  </si>
  <si>
    <t>光陵</t>
  </si>
  <si>
    <t>柳澤　宏太</t>
  </si>
  <si>
    <t>ﾔﾅｷﾞｻﾜ ｺｳﾀ</t>
  </si>
  <si>
    <t>九州国際大学付属</t>
  </si>
  <si>
    <t>相原　滉太</t>
  </si>
  <si>
    <t>ｱｲﾊﾗ ｺｳﾀ</t>
  </si>
  <si>
    <t>慶成</t>
  </si>
  <si>
    <t>塩田　晃広</t>
  </si>
  <si>
    <t>ｴﾝﾀ ｱｷﾋﾛ</t>
  </si>
  <si>
    <t>京都</t>
  </si>
  <si>
    <t>藤久保　雄也</t>
  </si>
  <si>
    <t>ﾌｼﾞｸﾎﾞ ﾕｳﾔ</t>
  </si>
  <si>
    <t>指宿商業</t>
  </si>
  <si>
    <t>松尾　優一朗</t>
  </si>
  <si>
    <t>ﾏﾂｵ ﾕｳｲﾁﾛｳ</t>
  </si>
  <si>
    <t>八幡</t>
  </si>
  <si>
    <t>西南学院</t>
  </si>
  <si>
    <t>藤澤　徳仁</t>
  </si>
  <si>
    <t>ﾌｼﾞｻﾜ ﾉﾘﾋﾄ</t>
  </si>
  <si>
    <t>高木　友輔</t>
  </si>
  <si>
    <t>ﾀｶｷ ﾕｳｽｹ</t>
  </si>
  <si>
    <t>福岡大学附属大濠</t>
  </si>
  <si>
    <t>木村　拓</t>
  </si>
  <si>
    <t>ｷﾑﾗ ﾀｸ</t>
  </si>
  <si>
    <t>島根県</t>
  </si>
  <si>
    <t>出雲</t>
  </si>
  <si>
    <t>南家　一徳</t>
  </si>
  <si>
    <t>ﾅﾝｹ ｲｯﾄｸ</t>
  </si>
  <si>
    <t>獨協</t>
  </si>
  <si>
    <t>西岡　義貴</t>
  </si>
  <si>
    <t>ﾆｼｵｶ ﾖｼｷ</t>
  </si>
  <si>
    <t>海城</t>
  </si>
  <si>
    <t>増田　寛雄</t>
  </si>
  <si>
    <t>ﾏｽﾀﾞ ﾋﾛｵ</t>
  </si>
  <si>
    <t>大阪府</t>
  </si>
  <si>
    <t>明星</t>
  </si>
  <si>
    <t>石塚　光悦</t>
  </si>
  <si>
    <t>ｲｼﾂｶ ｺｳｴﾂ</t>
  </si>
  <si>
    <t>埼玉県</t>
  </si>
  <si>
    <t>秀明</t>
  </si>
  <si>
    <t>脇田　将嗣</t>
  </si>
  <si>
    <t>ﾜｷﾀ ﾏｻﾂｸﾞ</t>
  </si>
  <si>
    <t>県立広</t>
  </si>
  <si>
    <t>田仲　洋平</t>
  </si>
  <si>
    <t>ﾀﾅｶ ﾖｳﾍｲ</t>
  </si>
  <si>
    <t>梶原　悠</t>
  </si>
  <si>
    <t>ｶｼﾞﾜﾗ ﾕﾀｶ</t>
  </si>
  <si>
    <t>中津北</t>
  </si>
  <si>
    <t>渡部　克哉</t>
  </si>
  <si>
    <t>ﾜﾀﾅﾍﾞ ｶﾂﾔ</t>
  </si>
  <si>
    <t>近畿大学付属東広島</t>
  </si>
  <si>
    <t>峯　慧輔</t>
  </si>
  <si>
    <t>ﾐﾈ ｹｲｽｹ</t>
  </si>
  <si>
    <t>青雲</t>
  </si>
  <si>
    <t>大塚　貴</t>
  </si>
  <si>
    <t>ｵｵﾂｶ ﾀｶｼ</t>
  </si>
  <si>
    <t>鎮西</t>
  </si>
  <si>
    <t>青木　佑介</t>
  </si>
  <si>
    <t>ｱｵｷ ﾕｳｽｹ</t>
  </si>
  <si>
    <t>明治学園</t>
  </si>
  <si>
    <t>金田　司朗</t>
  </si>
  <si>
    <t>ｶﾈﾀﾞ ｼﾛｳ</t>
  </si>
  <si>
    <t>大分豊府</t>
  </si>
  <si>
    <t>釘本　裕三</t>
  </si>
  <si>
    <t>ｸｷﾞﾓﾄ ﾕｳｿﾞｳ</t>
  </si>
  <si>
    <t>弘学館</t>
  </si>
  <si>
    <t>座波　健哉</t>
  </si>
  <si>
    <t>ｻﾞﾊ ｽｺﾔ</t>
  </si>
  <si>
    <t>久原　裕一郎</t>
  </si>
  <si>
    <t>ｸﾊﾞﾗ ﾕｳｲﾁﾛｳ</t>
  </si>
  <si>
    <t>古賀　直斗</t>
  </si>
  <si>
    <t>ｺｶﾞ ﾅｵﾄ</t>
  </si>
  <si>
    <t>南　雅淑</t>
  </si>
  <si>
    <t>ﾐﾅﾐ ﾏｻﾄｼ</t>
  </si>
  <si>
    <t>仁川学院</t>
  </si>
  <si>
    <t>渡邉　知之</t>
  </si>
  <si>
    <t>ﾜﾀﾅﾍﾞ ﾄﾓﾕｷ</t>
  </si>
  <si>
    <t>長谷川　亮</t>
  </si>
  <si>
    <t>ﾊｾｶﾞﾜ ﾘｮｳ</t>
  </si>
  <si>
    <t>古賀 僚介</t>
  </si>
  <si>
    <t>ｺｶﾞ ﾘｮｳｽｹ</t>
  </si>
  <si>
    <t>中島 優太</t>
  </si>
  <si>
    <t>ﾅｶｼﾏ ﾕｳﾀ</t>
  </si>
  <si>
    <t>石丸 健太</t>
  </si>
  <si>
    <t>ｲｼﾏﾙ ｹﾝﾀ</t>
  </si>
  <si>
    <t>一宮 槙志</t>
  </si>
  <si>
    <t>ｲﾁﾉﾐﾔ ﾏｷｼ</t>
  </si>
  <si>
    <t>上田 直人</t>
  </si>
  <si>
    <t>ｳｴﾀﾞ ﾅｵﾄ</t>
  </si>
  <si>
    <t>穴井 政行</t>
  </si>
  <si>
    <t>ｱﾅｲ ﾏｻﾕｷ</t>
  </si>
  <si>
    <t>田子森 将一</t>
  </si>
  <si>
    <t>ﾀｺﾞﾓﾘ ｼｮｳｲﾁ</t>
  </si>
  <si>
    <t>辻田 浩暉</t>
  </si>
  <si>
    <t>ﾂｼﾞﾀ ﾋﾛｷ</t>
  </si>
  <si>
    <t>南里 翔</t>
  </si>
  <si>
    <t>ﾅﾝﾘ ｼｮｳ</t>
  </si>
  <si>
    <t>ﾅｶﾞﾀ ﾘｮｳｼﾞ</t>
  </si>
  <si>
    <t>筑紫台</t>
  </si>
  <si>
    <t>九産</t>
  </si>
  <si>
    <t>田部</t>
  </si>
  <si>
    <t>八幡中央</t>
  </si>
  <si>
    <t>国東</t>
  </si>
  <si>
    <t>石崎　竜也</t>
  </si>
  <si>
    <t>ｲｼｻﾞｷ ﾀﾂﾔ</t>
  </si>
  <si>
    <t>大濠</t>
  </si>
  <si>
    <t>新居浜東</t>
  </si>
  <si>
    <t>川上　響</t>
  </si>
  <si>
    <t>ｶﾜｶﾐ ｷｮｳ</t>
  </si>
  <si>
    <t>東福岡</t>
  </si>
  <si>
    <t>白石</t>
  </si>
  <si>
    <t>後藤　真潮</t>
  </si>
  <si>
    <t>ｺﾞﾄｳ ﾏｼｵ</t>
  </si>
  <si>
    <t>新南陽</t>
  </si>
  <si>
    <t>林　健史</t>
  </si>
  <si>
    <t>ﾊﾔｼ ﾀｹｼ</t>
  </si>
  <si>
    <t>松嶋　恭平</t>
  </si>
  <si>
    <t>ﾏﾂｼﾏ ｷｮｳﾍｲ</t>
  </si>
  <si>
    <t>祐誠</t>
  </si>
  <si>
    <t>九州学院</t>
  </si>
  <si>
    <t>沖縄工業</t>
  </si>
  <si>
    <t>井手　翔慎</t>
  </si>
  <si>
    <t>ｲﾃﾞ ｼｮｳﾏ</t>
  </si>
  <si>
    <t>誠修</t>
  </si>
  <si>
    <t>大木　将也</t>
  </si>
  <si>
    <t>ｵｵｷ ﾏｻﾔ</t>
  </si>
  <si>
    <t>九州産業</t>
  </si>
  <si>
    <t>小田　修平</t>
  </si>
  <si>
    <t>ｵﾀﾞ ｼｭｳﾍｲ</t>
  </si>
  <si>
    <t>茨城県</t>
  </si>
  <si>
    <t>中央</t>
  </si>
  <si>
    <t>竹尾　渉</t>
  </si>
  <si>
    <t>ﾀｹｵ ﾜﾀﾙ</t>
  </si>
  <si>
    <t>ｺｶﾞ ﾀｸﾐ</t>
  </si>
  <si>
    <t>福岡第一</t>
  </si>
  <si>
    <t>熊本中央</t>
  </si>
  <si>
    <t>山角　直翔</t>
  </si>
  <si>
    <t>ﾔﾏｽﾞﾐ ﾅｵﾄ</t>
  </si>
  <si>
    <t>都城商業</t>
  </si>
  <si>
    <t>米田　昌司</t>
  </si>
  <si>
    <t>ﾖﾈﾀﾞ ﾏｻｼ</t>
  </si>
  <si>
    <t>玄洋</t>
  </si>
  <si>
    <t>山本　紘也</t>
  </si>
  <si>
    <t>ﾔﾏﾓﾄ ｺｳﾔ</t>
  </si>
  <si>
    <t>田川</t>
  </si>
  <si>
    <t>ﾔﾏﾓﾄ ｷｮｳﾀ</t>
  </si>
  <si>
    <t>白石　健</t>
  </si>
  <si>
    <t>ｼﾗｲｼ ﾀｹﾙ</t>
  </si>
  <si>
    <t>松橋</t>
  </si>
  <si>
    <t>野中　渓人</t>
  </si>
  <si>
    <t>ﾉﾅｶ ｹｲﾄ</t>
  </si>
  <si>
    <t>黒岩　優斗</t>
  </si>
  <si>
    <t>ｸﾛｲﾜ ﾕｳﾄ</t>
  </si>
  <si>
    <t>魁誠</t>
  </si>
  <si>
    <t>前田　悠希</t>
  </si>
  <si>
    <t>ﾏｴﾀﾞ ﾕｳｷ</t>
  </si>
  <si>
    <t>玉名工業</t>
  </si>
  <si>
    <t>永井　颯真</t>
  </si>
  <si>
    <t>ﾅｶﾞｲ ｿｳﾏ</t>
  </si>
  <si>
    <t>後藤　裕貴</t>
  </si>
  <si>
    <t>ｺﾞﾄｳ ﾋﾛｷ</t>
  </si>
  <si>
    <t>鹿本</t>
  </si>
  <si>
    <t>来海　武士</t>
  </si>
  <si>
    <t>ｷﾏﾁ ﾀｹｼ</t>
  </si>
  <si>
    <t>叶　翔吾</t>
  </si>
  <si>
    <t>ｶﾉｳ ｼｮｳｺﾞ</t>
  </si>
  <si>
    <t>井手　弘大</t>
  </si>
  <si>
    <t>ｲﾃﾞ ｺｳﾀﾞｲ</t>
  </si>
  <si>
    <t>口加</t>
  </si>
  <si>
    <t>ｵｶﾞﾜ ﾕｳﾔ</t>
  </si>
  <si>
    <t>川原　勝人</t>
  </si>
  <si>
    <t>ｶﾜﾊﾗ ｶﾂﾄ</t>
  </si>
  <si>
    <t>筑紫中央</t>
  </si>
  <si>
    <t>吉弘　季幸</t>
  </si>
  <si>
    <t>ﾖｼﾋﾛ ﾄｼﾕｷ</t>
  </si>
  <si>
    <t>三池</t>
  </si>
  <si>
    <t>江川　亮大</t>
  </si>
  <si>
    <t>ｴｶﾞﾜ ﾘｮｳﾀ</t>
  </si>
  <si>
    <t>長崎南</t>
  </si>
  <si>
    <t>古賀　丈士</t>
  </si>
  <si>
    <t>ｺｶﾞ ｼﾞｮｳｼﾞ</t>
  </si>
  <si>
    <t>楠林　和貴</t>
  </si>
  <si>
    <t>筑陽学園</t>
  </si>
  <si>
    <t>大島</t>
  </si>
  <si>
    <t>長野県</t>
  </si>
  <si>
    <t>小林</t>
  </si>
  <si>
    <t>水俣</t>
  </si>
  <si>
    <t>秋葉　裕己</t>
  </si>
  <si>
    <t>ｱｷﾊﾞ ﾕｳｷ</t>
  </si>
  <si>
    <t>加世田</t>
  </si>
  <si>
    <t>武岡台</t>
  </si>
  <si>
    <t>高橋　宏敬</t>
  </si>
  <si>
    <t>ﾀｶﾊｼ ﾋﾛﾉﾘ</t>
  </si>
  <si>
    <t>日向</t>
  </si>
  <si>
    <t>有山　雅人</t>
  </si>
  <si>
    <t>ｱﾘﾔﾏ ﾏｻﾄ</t>
  </si>
  <si>
    <t>甲斐　達気</t>
  </si>
  <si>
    <t>ｶｲ ﾀﾂｷ</t>
  </si>
  <si>
    <t>大分舞鶴</t>
  </si>
  <si>
    <t>上村　凌</t>
  </si>
  <si>
    <t>ｶﾐﾑﾗ ﾘｮｳ</t>
  </si>
  <si>
    <t>河野　泰志</t>
  </si>
  <si>
    <t>ｶﾜﾉ ﾀｲｼ</t>
  </si>
  <si>
    <t>山口中央</t>
  </si>
  <si>
    <t>木場　彬仁</t>
  </si>
  <si>
    <t>ｺﾊﾞ ｱｷﾋﾄ</t>
  </si>
  <si>
    <t>高田　蒼太</t>
  </si>
  <si>
    <t>ﾀｶﾀﾞ ｿｳﾀ</t>
  </si>
  <si>
    <t>種子島中央</t>
  </si>
  <si>
    <t>中崎　真之介</t>
  </si>
  <si>
    <t>ﾅｶｻﾞｷ ｼﾝﾉｽｹ</t>
  </si>
  <si>
    <t>中村　弘樹</t>
  </si>
  <si>
    <t>ﾅｶﾑﾗ ﾋﾛｷ</t>
  </si>
  <si>
    <t>輝翔館</t>
  </si>
  <si>
    <t>松岡　顕仁</t>
  </si>
  <si>
    <t>ﾏﾂｵｶ ｱｷﾄ</t>
  </si>
  <si>
    <t>東稜</t>
  </si>
  <si>
    <t>水溜　将貴</t>
  </si>
  <si>
    <t>ﾐｽﾞﾀﾏﾘ ﾏｻｷ</t>
  </si>
  <si>
    <t>鹿児島南</t>
  </si>
  <si>
    <t>財前　将大</t>
  </si>
  <si>
    <t>ｻﾞｲｾﾞﾝ ﾏｻﾋﾛ</t>
  </si>
  <si>
    <t>宇佐</t>
  </si>
  <si>
    <t>染矢　健平</t>
  </si>
  <si>
    <t>ｿﾒﾔ ｹﾝﾍﾟｲ</t>
  </si>
  <si>
    <t>上木　進伍</t>
  </si>
  <si>
    <t>ｳｴｷ ｼﾝｺﾞ</t>
  </si>
  <si>
    <t>鹿屋</t>
  </si>
  <si>
    <t>黒永　祐汰</t>
  </si>
  <si>
    <t>ｸﾛﾅｶﾞ ﾕｳﾀ</t>
  </si>
  <si>
    <t>鹿児島玉龍</t>
  </si>
  <si>
    <t>佐藤　拓実</t>
  </si>
  <si>
    <t>ｻﾄｳ ﾀｸﾐ</t>
  </si>
  <si>
    <t>弓　尚樹</t>
  </si>
  <si>
    <t>ﾕﾐ ﾏｻｷ</t>
  </si>
  <si>
    <t>ﾄﾀﾞｶ ﾋﾛｱｷ</t>
  </si>
  <si>
    <t>鹿児島中央</t>
  </si>
  <si>
    <t>廣岡　拓耶</t>
  </si>
  <si>
    <t>ﾋﾛｵｶ ﾀｸﾔ</t>
  </si>
  <si>
    <t>熊本西</t>
  </si>
  <si>
    <t>香住丘</t>
  </si>
  <si>
    <t>永田　嵐</t>
  </si>
  <si>
    <t>ﾅｶﾞﾀ ﾗﾝ</t>
  </si>
  <si>
    <t>福岡舞鶴</t>
  </si>
  <si>
    <t>山口　智暉</t>
  </si>
  <si>
    <t>ﾔﾏｸﾞﾁ ﾄﾓｷ</t>
  </si>
  <si>
    <t>甲斐　柊輔</t>
  </si>
  <si>
    <t>ｶｲ ｼｭｳｽｹ</t>
  </si>
  <si>
    <t>時川　京也</t>
  </si>
  <si>
    <t>ﾄｷｶﾜ ｷｮｳﾔ</t>
  </si>
  <si>
    <t>ﾜﾀﾅﾍﾞ ﾀｶﾕｷ</t>
  </si>
  <si>
    <t>福岡中央</t>
  </si>
  <si>
    <t>津々野　亮</t>
  </si>
  <si>
    <t>ﾂﾂﾞﾉ ﾘｮｳ</t>
  </si>
  <si>
    <t>真子　健一郎</t>
  </si>
  <si>
    <t>ﾏｺﾞ ｹﾝｲﾁﾛｳ</t>
  </si>
  <si>
    <t>金子　俊吾</t>
  </si>
  <si>
    <t>ｶﾈｺ ｼｭﾝｺﾞ</t>
  </si>
  <si>
    <t>熊本北</t>
  </si>
  <si>
    <t>湯原　通章</t>
  </si>
  <si>
    <t>ﾕﾊﾗ ﾐﾁｱｷ</t>
  </si>
  <si>
    <t>誠英</t>
  </si>
  <si>
    <t>熊本学園大学付属</t>
  </si>
  <si>
    <t>大津</t>
  </si>
  <si>
    <t>日高　史裕</t>
  </si>
  <si>
    <t>ﾋﾀﾞｶ ﾌﾐﾋﾛ</t>
  </si>
  <si>
    <t>新潟県</t>
  </si>
  <si>
    <t>新潟南</t>
  </si>
  <si>
    <t>森口　陽平</t>
  </si>
  <si>
    <t>ﾓﾘｸﾞﾁ ﾖｳﾍｲ</t>
  </si>
  <si>
    <t>九州産業大学付属九州産業</t>
  </si>
  <si>
    <t>佐名　亮介</t>
  </si>
  <si>
    <t>ｻﾅ ﾘｮｳｽｹ</t>
  </si>
  <si>
    <t>西陵</t>
  </si>
  <si>
    <t>五島</t>
  </si>
  <si>
    <t>小城</t>
  </si>
  <si>
    <t>市来　拓夢</t>
  </si>
  <si>
    <t>ｲﾁｷ ﾀｸﾑ</t>
  </si>
  <si>
    <t>壱岐</t>
  </si>
  <si>
    <t>山門</t>
  </si>
  <si>
    <t>中山　健</t>
  </si>
  <si>
    <t>ﾅｶﾔﾏ ﾀｹﾙ</t>
  </si>
  <si>
    <t>杵築</t>
  </si>
  <si>
    <t>川棚</t>
  </si>
  <si>
    <t>鎮西学院</t>
  </si>
  <si>
    <t>江口　慧</t>
  </si>
  <si>
    <t>ｴｸﾞﾁ ｹｲ</t>
  </si>
  <si>
    <t>福岡大学付属大濠</t>
  </si>
  <si>
    <t>敬徳</t>
  </si>
  <si>
    <t>内村　敦</t>
  </si>
  <si>
    <t>ｳﾁﾑﾗ ｱﾂｼ</t>
  </si>
  <si>
    <t>神村学園</t>
  </si>
  <si>
    <t>中村　亘佑</t>
  </si>
  <si>
    <t>ﾅｶﾑﾗ ｺｳｽｹ</t>
  </si>
  <si>
    <t>蕗谷　雄作</t>
  </si>
  <si>
    <t>ﾌｷﾀﾆ ﾕｳｻｸ</t>
  </si>
  <si>
    <t>前田　隼生</t>
  </si>
  <si>
    <t>ﾏｴﾀﾞ ﾄｼｷ</t>
  </si>
  <si>
    <t>佐世保商業</t>
  </si>
  <si>
    <t>三浦　凌</t>
  </si>
  <si>
    <t>ﾐｳﾗ ﾘｮｳ</t>
  </si>
  <si>
    <t>宮崎北</t>
  </si>
  <si>
    <t>佐藤　健太</t>
  </si>
  <si>
    <t>ｻﾄｳ ｹﾝﾀ</t>
  </si>
  <si>
    <t>海星</t>
  </si>
  <si>
    <t>長崎北陽台</t>
  </si>
  <si>
    <t>島原</t>
  </si>
  <si>
    <t>岡田　貴裕</t>
  </si>
  <si>
    <t>ｵｶﾀﾞ ﾀｶﾋﾛ</t>
  </si>
  <si>
    <t>永江　将太</t>
  </si>
  <si>
    <t>ﾅｶﾞｴ ｼｮｳﾀ</t>
  </si>
  <si>
    <t>諫早</t>
  </si>
  <si>
    <t>平戸　雄登</t>
  </si>
  <si>
    <t>ﾋﾗﾄﾞ ﾕｳﾄ</t>
  </si>
  <si>
    <t>岩国</t>
  </si>
  <si>
    <t>佐伯鶴城</t>
  </si>
  <si>
    <t>松山北</t>
  </si>
  <si>
    <t>前田　啓稀</t>
  </si>
  <si>
    <t>ﾏｴﾀﾞ ﾋﾛｷ</t>
  </si>
  <si>
    <t>坂口　広壽</t>
  </si>
  <si>
    <t>ｻｶｸﾞﾁ ｺｳｼﾞｭ</t>
  </si>
  <si>
    <t>前田　郁弥</t>
  </si>
  <si>
    <t>ﾏｴﾀﾞ ﾌﾐﾔ</t>
  </si>
  <si>
    <t>鞍手</t>
  </si>
  <si>
    <t>大下　隼弥</t>
  </si>
  <si>
    <t>ｵｵｼﾀ ｼｭﾝﾔ</t>
  </si>
  <si>
    <t>大社</t>
  </si>
  <si>
    <t>藤川　巧</t>
  </si>
  <si>
    <t>ﾌｼﾞｶﾜ ﾀｸﾐ</t>
  </si>
  <si>
    <t>佐橋　翼</t>
  </si>
  <si>
    <t>ｻﾊｼ ﾂﾊﾞｻ</t>
  </si>
  <si>
    <t>大島　聡矩</t>
  </si>
  <si>
    <t>ｵｵｼﾏ ﾄｼﾉﾘ</t>
  </si>
  <si>
    <t>古田　知己</t>
  </si>
  <si>
    <t>ﾌﾙﾀ ﾄﾓｷ</t>
  </si>
  <si>
    <t>下関中等教育</t>
  </si>
  <si>
    <t>市木　智也</t>
  </si>
  <si>
    <t>ｲﾁｷﾞ ﾄﾓﾔ</t>
  </si>
  <si>
    <t>浜田</t>
  </si>
  <si>
    <t>荒牧　謙策</t>
  </si>
  <si>
    <t>ｱﾗﾏｷ ｹﾝｻｸ</t>
  </si>
  <si>
    <t>堤　智紀</t>
  </si>
  <si>
    <t>ﾂﾂﾐ ﾄﾓﾉﾘ</t>
  </si>
  <si>
    <t>住田　大悟</t>
  </si>
  <si>
    <t>ｽﾐﾀﾞ ﾀﾞｲｺﾞ</t>
  </si>
  <si>
    <t>防府</t>
  </si>
  <si>
    <t>松井　秀幸</t>
  </si>
  <si>
    <t>ﾏﾂｲ ﾋﾃﾞﾕｷ</t>
  </si>
  <si>
    <t>土井　惇</t>
  </si>
  <si>
    <t>ﾄﾞｲ ｱﾂｼ</t>
  </si>
  <si>
    <t>高稜</t>
  </si>
  <si>
    <t>佐賀工業</t>
  </si>
  <si>
    <t>木寺　千恩</t>
  </si>
  <si>
    <t>ｷﾃﾞﾗ ﾁｵﾝ</t>
  </si>
  <si>
    <t>杣川　征也</t>
  </si>
  <si>
    <t>ｿﾏｶﾞﾜ ｾｲﾔ</t>
  </si>
  <si>
    <t>佐世保西</t>
  </si>
  <si>
    <t>宮崎　大樹</t>
  </si>
  <si>
    <t>ﾐﾔｻﾞｷ ﾀﾞｲｷ</t>
  </si>
  <si>
    <t>明誠</t>
  </si>
  <si>
    <t>吉瀬　凌太</t>
  </si>
  <si>
    <t>ﾖｼｾ ﾘｮｳﾀ</t>
  </si>
  <si>
    <t>筑前</t>
  </si>
  <si>
    <t>好岡　郁弥</t>
  </si>
  <si>
    <t>ﾖｼｵｶ ﾌﾐﾔ</t>
  </si>
  <si>
    <t>済美</t>
  </si>
  <si>
    <t>桃原　傑</t>
  </si>
  <si>
    <t>ﾄｳﾊﾞﾙ ｽｸﾞﾚ</t>
  </si>
  <si>
    <t>沖縄水産</t>
  </si>
  <si>
    <t>宮崎工業</t>
  </si>
  <si>
    <t>那覇西</t>
  </si>
  <si>
    <t>内間　未羅之</t>
  </si>
  <si>
    <t>ｳﾁﾏ ﾐﾗﾉ</t>
  </si>
  <si>
    <t>南風原</t>
  </si>
  <si>
    <t>江村　拓人</t>
  </si>
  <si>
    <t>ｴﾑﾗ ﾀｸﾄ</t>
  </si>
  <si>
    <t>日本文理</t>
  </si>
  <si>
    <t>長野　祥雄</t>
  </si>
  <si>
    <t>ﾁｮｳﾉ ｻﾁｵ</t>
  </si>
  <si>
    <t>藤内　誠也</t>
  </si>
  <si>
    <t>ﾄｳﾅｲ ｾｲﾔ</t>
  </si>
  <si>
    <t>中西　佑介</t>
  </si>
  <si>
    <t>ﾅｶﾆｼ ﾕｳｽｹ</t>
  </si>
  <si>
    <t>神辺旭</t>
  </si>
  <si>
    <t>初村　大寿</t>
  </si>
  <si>
    <t>ﾊﾂﾑﾗ ﾋﾛﾄｼ</t>
  </si>
  <si>
    <t>福元　大輔</t>
  </si>
  <si>
    <t>ﾌｸﾓﾄ ﾀﾞｲｽｹ</t>
  </si>
  <si>
    <t>赤木　治憲</t>
  </si>
  <si>
    <t>ｱｶｷﾞ ﾊﾙﾉﾘ</t>
  </si>
  <si>
    <t>北尾　友靖</t>
  </si>
  <si>
    <t>ｷﾀｵ ﾄﾓﾔｽ</t>
  </si>
  <si>
    <t>山中　郁瑛</t>
  </si>
  <si>
    <t>ﾔﾏﾅｶ ﾌﾐｱｷ</t>
  </si>
  <si>
    <t>川口総合</t>
  </si>
  <si>
    <t>新見</t>
  </si>
  <si>
    <t>三田祥雲館</t>
  </si>
  <si>
    <t>糸島</t>
  </si>
  <si>
    <t>米子西</t>
  </si>
  <si>
    <t>鶴翔</t>
  </si>
  <si>
    <t>伊万里</t>
  </si>
  <si>
    <t>金尾　侑輝</t>
  </si>
  <si>
    <t>広島皆実</t>
  </si>
  <si>
    <t>ｸﾛｷﾞ ﾖｳｲﾁﾛｳ</t>
  </si>
  <si>
    <t>ｻｲﾄｳ ｷｼ</t>
  </si>
  <si>
    <t>今治北</t>
  </si>
  <si>
    <t>指方　恭佑</t>
  </si>
  <si>
    <t>ｻｼｶﾀ ｷｮｳｽｹ</t>
  </si>
  <si>
    <t>永田　築</t>
  </si>
  <si>
    <t>ﾅｶﾞﾀ ｷｽﾞｸ</t>
  </si>
  <si>
    <t>福江　亮太</t>
  </si>
  <si>
    <t>ﾌｸｴ ﾘｮｳﾀ</t>
  </si>
  <si>
    <t>純真</t>
  </si>
  <si>
    <t>秋山　陽</t>
  </si>
  <si>
    <t>ｱｷﾔﾏ ﾋｶﾙ</t>
  </si>
  <si>
    <t>稲原　衛</t>
  </si>
  <si>
    <t>ｲﾅﾊﾗ ﾏﾓﾙ</t>
  </si>
  <si>
    <t>岩尾　直樹</t>
  </si>
  <si>
    <t>ｲﾜｵ ﾅｵｷ</t>
  </si>
  <si>
    <t>牛田　匠海</t>
  </si>
  <si>
    <t>ｳｼﾀﾞ ﾀｸﾐ</t>
  </si>
  <si>
    <t>尾川　翔一</t>
  </si>
  <si>
    <t>ｵｶﾞﾜ ｼｮｳｲﾁ</t>
  </si>
  <si>
    <t>広島工業大学高等</t>
  </si>
  <si>
    <t>角野　健斗</t>
  </si>
  <si>
    <t>ｽﾐﾉ ｹﾝﾄ</t>
  </si>
  <si>
    <t>藤岡　彦</t>
  </si>
  <si>
    <t>ﾌｼﾞｵｶ ｹﾞﾝ</t>
  </si>
  <si>
    <t>佐賀北</t>
  </si>
  <si>
    <t>山下　佑介</t>
  </si>
  <si>
    <t>ﾔﾏｼﾀ ﾕｳｽｹ</t>
  </si>
  <si>
    <t>内山　勝太</t>
  </si>
  <si>
    <t>ｳﾁﾔﾏ ｼｮｳﾀ</t>
  </si>
  <si>
    <t>岡村　恭平</t>
  </si>
  <si>
    <t>ｵｶﾑﾗ ｷｮｳﾍｲ</t>
  </si>
  <si>
    <t>倉本　昂洋</t>
  </si>
  <si>
    <t>ｸﾗﾓﾄ ｺｳﾖｳ</t>
  </si>
  <si>
    <t>高尾　誠泰</t>
  </si>
  <si>
    <t>ﾀｶｵ ﾄﾓﾔｽ</t>
  </si>
  <si>
    <t>藤井　雄大</t>
  </si>
  <si>
    <t>ﾌｼﾞｲ ﾕｳﾀﾞｲ</t>
  </si>
  <si>
    <t>松下　健星</t>
  </si>
  <si>
    <t>ﾏﾂｼﾀ ｹﾝｾｲ</t>
  </si>
  <si>
    <t>宇土</t>
  </si>
  <si>
    <t>浦川　研人</t>
  </si>
  <si>
    <t>ｳﾗｶﾜ ｹﾝﾄ</t>
  </si>
  <si>
    <t>福岡西陵</t>
  </si>
  <si>
    <t>角田　祥基</t>
  </si>
  <si>
    <t>ｶｸﾀﾞ ﾖｼｷ</t>
  </si>
  <si>
    <t>川角　健太</t>
  </si>
  <si>
    <t>ｶﾜｽﾐ ｹﾝﾀ</t>
  </si>
  <si>
    <t>横田</t>
  </si>
  <si>
    <t>古藤　孔明</t>
  </si>
  <si>
    <t>ｺﾄｳ ｺｳﾒｲ</t>
  </si>
  <si>
    <t>真野　友博</t>
  </si>
  <si>
    <t>ｼﾝﾉ ﾄﾓﾋﾛ</t>
  </si>
  <si>
    <t>山陽</t>
  </si>
  <si>
    <t>松本　修一</t>
  </si>
  <si>
    <t>ﾏﾂﾓﾄ ｼｭｳｲﾁ</t>
  </si>
  <si>
    <t>諫早農業</t>
  </si>
  <si>
    <t>日下　隆晃</t>
  </si>
  <si>
    <t>ｸｻｶ ﾀｶｱｷ</t>
  </si>
  <si>
    <t>飛松　功</t>
  </si>
  <si>
    <t>ﾄﾋﾞﾏﾂ ｲｻｵ</t>
  </si>
  <si>
    <t>花田　研聖</t>
  </si>
  <si>
    <t>ﾊﾅﾀﾞ ｹﾝｾｲ</t>
  </si>
  <si>
    <t>自由ヶ丘</t>
  </si>
  <si>
    <t>大森　公貴</t>
  </si>
  <si>
    <t>ｵｵﾓﾘ ｺｳｷ</t>
  </si>
  <si>
    <t>蒲池　諒伍</t>
  </si>
  <si>
    <t>ｶﾏﾁ ﾘｮｳｺﾞ</t>
  </si>
  <si>
    <t>1</t>
  </si>
  <si>
    <t>小栁　翔</t>
  </si>
  <si>
    <t>ｺﾔﾅｷﾞ ｼｮｳ</t>
  </si>
  <si>
    <t>新垣　太詞</t>
  </si>
  <si>
    <t>ｱﾗｶｷ ﾀｲｼ</t>
  </si>
  <si>
    <t>浦添工業</t>
  </si>
  <si>
    <t>松本　隆佑</t>
  </si>
  <si>
    <t>ﾏﾂﾓﾄ ﾘｭｳｽｹ</t>
  </si>
  <si>
    <t>浦見　大樹</t>
  </si>
  <si>
    <t>ｳﾗﾐ ﾋﾛｷ</t>
  </si>
  <si>
    <t>大村</t>
  </si>
  <si>
    <t>廣山　誉英</t>
  </si>
  <si>
    <t>ﾋﾛﾔﾏ ﾀｶﾋﾃﾞ</t>
  </si>
  <si>
    <t>鹿児島実業</t>
  </si>
  <si>
    <t>鈴木　大志</t>
  </si>
  <si>
    <t>ｽｽﾞｷ ﾀｲｼ</t>
  </si>
  <si>
    <t>安古市</t>
  </si>
  <si>
    <t>西本　渉</t>
  </si>
  <si>
    <t>ﾆｼﾓﾄ ﾜﾀﾙ</t>
  </si>
  <si>
    <t>村上　航</t>
  </si>
  <si>
    <t>ﾑﾗｶﾐ ﾜﾀﾙ</t>
  </si>
  <si>
    <t>井手　千智</t>
  </si>
  <si>
    <t>ｲﾃﾞ ﾁｻﾄ</t>
  </si>
  <si>
    <t>畑田　拓哉</t>
  </si>
  <si>
    <t>ﾊﾀﾀﾞ ﾀｸﾔ</t>
  </si>
  <si>
    <t>春田　賢志</t>
  </si>
  <si>
    <t>ﾊﾙﾀ ｹﾝｼ</t>
  </si>
  <si>
    <t>高城</t>
  </si>
  <si>
    <t>栗山　弘司</t>
  </si>
  <si>
    <t>ｸﾘﾔﾏ ｺｳｼﾞ</t>
  </si>
  <si>
    <t>宮川　一輝</t>
  </si>
  <si>
    <t>ﾐﾔｶﾜ ｶｽﾞｷ</t>
  </si>
  <si>
    <t>延岡工業</t>
  </si>
  <si>
    <t>島田　貴司</t>
  </si>
  <si>
    <t>ｼﾏﾀﾞ ﾀｶｼ</t>
  </si>
  <si>
    <t>横須賀</t>
  </si>
  <si>
    <t>三宅　翔太</t>
  </si>
  <si>
    <t>ﾐﾔｹ ｼｮｳﾀ</t>
  </si>
  <si>
    <t>島根中央</t>
  </si>
  <si>
    <t>鹿児島城西</t>
  </si>
  <si>
    <t>伊集院</t>
  </si>
  <si>
    <t>今給黎　貴史</t>
  </si>
  <si>
    <t>ｲﾏｷｲﾚ ﾀｶﾌﾐ</t>
  </si>
  <si>
    <t>樟南</t>
  </si>
  <si>
    <t>ﾔﾏｻｷ ﾄﾓﾔ</t>
  </si>
  <si>
    <t>岡田　竜二</t>
  </si>
  <si>
    <t>ｵｶﾀﾞ ﾘｭｳｼﾞ</t>
  </si>
  <si>
    <t>山田　武流</t>
  </si>
  <si>
    <t>ﾔﾏﾀﾞ ﾀｹﾙ</t>
  </si>
  <si>
    <t>大島北</t>
  </si>
  <si>
    <t>西海学園</t>
  </si>
  <si>
    <t>れいめい</t>
  </si>
  <si>
    <t>鹿児島工業</t>
  </si>
  <si>
    <t>大平　鴻汰</t>
  </si>
  <si>
    <t>ｵｵﾋﾗ ｺｳﾀ</t>
  </si>
  <si>
    <t>川崎　元気</t>
  </si>
  <si>
    <t>ｶﾜｻｷ ﾓﾄｷ</t>
  </si>
  <si>
    <t>第一学院</t>
  </si>
  <si>
    <t>小向得　浩樹</t>
  </si>
  <si>
    <t>ｺﾑｶｴ ﾋﾛｷ</t>
  </si>
  <si>
    <t>田熊　慎</t>
  </si>
  <si>
    <t>ﾀｸﾞﾏ ｼﾝ</t>
  </si>
  <si>
    <t>別府　魁人</t>
  </si>
  <si>
    <t>ﾍﾞｯﾌﾟ ｶｲﾄ</t>
  </si>
  <si>
    <t>石山　裕輝</t>
  </si>
  <si>
    <t>ｲｼﾔﾏ ﾕｳｷ</t>
  </si>
  <si>
    <t>井上　大雅</t>
  </si>
  <si>
    <t>ｲﾉｳｴ ﾀｲｶﾞ</t>
  </si>
  <si>
    <t>今田　翔大</t>
  </si>
  <si>
    <t>ｲﾏﾀﾞ ｼｮｳﾀ</t>
  </si>
  <si>
    <t>上原　大地</t>
  </si>
  <si>
    <t>ｳｴﾊﾗ ﾀﾞｲﾁ</t>
  </si>
  <si>
    <t>ｺｻﾞ</t>
  </si>
  <si>
    <t>大友　翔太</t>
  </si>
  <si>
    <t>ｵｵﾄﾓ ｼｮｳﾀ</t>
  </si>
  <si>
    <t>大中原　源</t>
  </si>
  <si>
    <t>ｵｵﾅｶﾊﾗ ｹﾞﾝ</t>
  </si>
  <si>
    <t>古賀　雄貴</t>
  </si>
  <si>
    <t>ｺｶﾞ ﾕｳｷ</t>
  </si>
  <si>
    <t>大牟田</t>
  </si>
  <si>
    <t>城ヶ﨑　大地</t>
  </si>
  <si>
    <t>ｼﾞｮｳｶﾞｻｷ ﾀﾞｲﾁ</t>
  </si>
  <si>
    <t>鹿屋工業</t>
  </si>
  <si>
    <t>東福　努</t>
  </si>
  <si>
    <t>ﾄｳﾌｸ ﾂﾄﾑ</t>
  </si>
  <si>
    <t>福岡工業</t>
  </si>
  <si>
    <t>中山　繕勧</t>
  </si>
  <si>
    <t>ﾅｶﾔﾏ ﾖｼﾕｷ</t>
  </si>
  <si>
    <t>松浦</t>
  </si>
  <si>
    <t>西田　將太郎</t>
  </si>
  <si>
    <t>ﾆｼﾀﾞ ｿｳﾀﾛｳ</t>
  </si>
  <si>
    <t>二宮　僚麻</t>
  </si>
  <si>
    <t>ﾆﾉﾐﾔ ﾘｮｳﾏ</t>
  </si>
  <si>
    <t>増元　祐一郎</t>
  </si>
  <si>
    <t>ﾏｽﾓﾄ ﾕｳｲﾁﾛｳ</t>
  </si>
  <si>
    <t>松野　雄太</t>
  </si>
  <si>
    <t>ﾏﾂﾉ ﾕｳﾀ</t>
  </si>
  <si>
    <t>宮崎日大</t>
  </si>
  <si>
    <t>米永　夏輝</t>
  </si>
  <si>
    <t>ﾖﾈﾅｶﾞ ﾅﾂｷ</t>
  </si>
  <si>
    <t>外国</t>
  </si>
  <si>
    <t>ｹﾆｱ/ｶﾞﾙﾃﾞｨｱ</t>
  </si>
  <si>
    <t>奥西　瑞希</t>
  </si>
  <si>
    <t>ｵｸﾆｼ ﾐｽﾞｷ</t>
  </si>
  <si>
    <t>石場　健太</t>
  </si>
  <si>
    <t>ｲｼﾊﾞ ｹﾝﾀ</t>
  </si>
  <si>
    <t>入船　翔</t>
  </si>
  <si>
    <t>ｲﾘﾌﾈ ｶｹﾙ</t>
  </si>
  <si>
    <t>川原林　廉</t>
  </si>
  <si>
    <t>ｶﾜﾊﾗﾊﾞﾔｼ ﾚﾝ</t>
  </si>
  <si>
    <t>国分中央</t>
  </si>
  <si>
    <t>来間　海都</t>
  </si>
  <si>
    <t>ｸﾘﾏ ｶｲﾄ</t>
  </si>
  <si>
    <t>嵜本　浩士</t>
  </si>
  <si>
    <t>ｻｷﾓﾄ ﾋﾛｼ</t>
  </si>
  <si>
    <t>屋富祖　光佑</t>
  </si>
  <si>
    <t>ﾔﾌｿ ｺｳｽｹ</t>
  </si>
  <si>
    <t>北山</t>
  </si>
  <si>
    <t>ｻﾎ ﾖｳｽｹ</t>
  </si>
  <si>
    <t>龍谷</t>
  </si>
  <si>
    <t>小郡</t>
  </si>
  <si>
    <t>必由館</t>
  </si>
  <si>
    <t>人吉</t>
  </si>
  <si>
    <t>松江北</t>
  </si>
  <si>
    <t>青木　悟</t>
  </si>
  <si>
    <t>ｱｵｷ ｻﾄﾙ</t>
  </si>
  <si>
    <t>延岡星雲</t>
  </si>
  <si>
    <t>有田　大将</t>
  </si>
  <si>
    <t>ｱﾘﾀ ﾀﾞｲｽｹ</t>
  </si>
  <si>
    <t>杉　貴仁</t>
  </si>
  <si>
    <t>ｽｷﾞ ﾀｶﾋﾄ</t>
  </si>
  <si>
    <t>野田　良生</t>
  </si>
  <si>
    <t>ﾉﾀﾞ ﾖｼﾀｶ</t>
  </si>
  <si>
    <t>広島国際学院</t>
  </si>
  <si>
    <t>原田　和輝</t>
  </si>
  <si>
    <t>ﾊﾗﾀﾞ ｶｽﾞｷ</t>
  </si>
  <si>
    <t>山口　瑶一朗</t>
  </si>
  <si>
    <t>ﾔﾏｸﾞﾁ ﾖｳｲﾁﾛｳ</t>
  </si>
  <si>
    <t>青山　拓実</t>
  </si>
  <si>
    <t>ｱｵﾔﾏ ﾀｸﾐ</t>
  </si>
  <si>
    <t>豊浦</t>
  </si>
  <si>
    <t>植村　祐太</t>
  </si>
  <si>
    <t>ｳｴﾑﾗ ﾕｳﾀ</t>
  </si>
  <si>
    <t>筑紫</t>
  </si>
  <si>
    <t>江頭　壱成</t>
  </si>
  <si>
    <t>ｴｶﾞｼﾗ ｲｯｾｲ</t>
  </si>
  <si>
    <t>木室　幸大</t>
  </si>
  <si>
    <t>ｷﾑﾛ ﾕｷﾋﾛ</t>
  </si>
  <si>
    <t>金城　侑樹</t>
  </si>
  <si>
    <t>ｷﾝｼﾞｮｳ ﾕｳｷ</t>
  </si>
  <si>
    <t>佐藤　史弥</t>
  </si>
  <si>
    <t>ｻﾄｳ ﾌﾐﾔ</t>
  </si>
  <si>
    <t>岳野　輝生</t>
  </si>
  <si>
    <t>ﾀｹﾉ ﾃﾙｷ</t>
  </si>
  <si>
    <t>塚本　昇竜</t>
  </si>
  <si>
    <t>ﾂｶﾓﾄ ｼｮｳﾘｭｳ</t>
  </si>
  <si>
    <t>中島　仁志</t>
  </si>
  <si>
    <t>ﾅｶｼﾏ ﾋﾄｼ</t>
  </si>
  <si>
    <t>文徳</t>
  </si>
  <si>
    <t>ﾉﾅｶ ﾕｳｺﾞ</t>
  </si>
  <si>
    <t>藤原　秀朗</t>
  </si>
  <si>
    <t>ﾌｼﾞﾊﾗ ﾋﾃﾞｱｷ</t>
  </si>
  <si>
    <t>宮田　銀河</t>
  </si>
  <si>
    <t>ﾐﾔﾀ ｷﾞﾝｶﾞ</t>
  </si>
  <si>
    <t>八幡南</t>
  </si>
  <si>
    <t>今治西</t>
  </si>
  <si>
    <t>舞鶴</t>
  </si>
  <si>
    <t>近畿大学付属福岡</t>
  </si>
  <si>
    <t>玉野光南</t>
  </si>
  <si>
    <t>大津商業</t>
  </si>
  <si>
    <t>奈良県</t>
  </si>
  <si>
    <t>添上</t>
  </si>
  <si>
    <t>赤池　祐二</t>
  </si>
  <si>
    <t>ｱｶｲｹ ﾕｳｼﾞ</t>
  </si>
  <si>
    <t>赤木　優介</t>
  </si>
  <si>
    <t>安里　誠太郎</t>
  </si>
  <si>
    <t>ｱｻﾄ ｾｲﾀﾛｳ</t>
  </si>
  <si>
    <t>伊知地　優弥</t>
  </si>
  <si>
    <t>ｲｼﾞﾁ ﾕｳﾔ</t>
  </si>
  <si>
    <t>日南学園</t>
  </si>
  <si>
    <t>井上　巧</t>
  </si>
  <si>
    <t>ｲﾉｳｴ ﾀｸﾐ</t>
  </si>
  <si>
    <t>臼井　啓太</t>
  </si>
  <si>
    <t>ｳｽｲ ｹｲﾀ</t>
  </si>
  <si>
    <t>内堀　弘樹</t>
  </si>
  <si>
    <t>ｳﾁﾎﾞﾘ ﾋﾛｷ</t>
  </si>
  <si>
    <t>大掛　祐実</t>
  </si>
  <si>
    <t>ｵｵｶﾞｹ ﾕｳｼﾞ</t>
  </si>
  <si>
    <t>高陽東</t>
  </si>
  <si>
    <t>大橋　建斗</t>
  </si>
  <si>
    <t>ｵｵﾊｼ ｹﾝﾄ</t>
  </si>
  <si>
    <t>小川　大智</t>
  </si>
  <si>
    <t>ｵｶﾞﾜ ﾀﾞｲﾁ</t>
  </si>
  <si>
    <t>高志館</t>
  </si>
  <si>
    <t>門脇　佑真</t>
  </si>
  <si>
    <t>ｶﾄﾞﾜｷ ﾕｳﾏ</t>
  </si>
  <si>
    <t>竈本　哲平</t>
  </si>
  <si>
    <t>ｶﾏﾓﾄ ﾃｯﾍﾟｲ</t>
  </si>
  <si>
    <t>児玉　佳季</t>
  </si>
  <si>
    <t>ｺﾀﾞﾏ ﾖｼｷ</t>
  </si>
  <si>
    <t>外口　賢</t>
  </si>
  <si>
    <t>ｿﾄｸﾞﾁ ﾏｻﾙ</t>
  </si>
  <si>
    <t>土屋　翔大</t>
  </si>
  <si>
    <t>ﾂﾁﾔ ｼｮｳﾀ</t>
  </si>
  <si>
    <t>豊見山　祐輔</t>
  </si>
  <si>
    <t>ﾄﾐﾔﾏ ﾕｳｽｹ</t>
  </si>
  <si>
    <t>糸満</t>
  </si>
  <si>
    <t>名嘉　哉門</t>
  </si>
  <si>
    <t>ﾅｶ ｻｲﾓﾝ</t>
  </si>
  <si>
    <t>中村　克也</t>
  </si>
  <si>
    <t>ﾅｶﾑﾗ ｶﾂﾔ</t>
  </si>
  <si>
    <t>美作</t>
  </si>
  <si>
    <t>中村　公亮</t>
  </si>
  <si>
    <t>有田工業</t>
  </si>
  <si>
    <t>橋本　敦士</t>
  </si>
  <si>
    <t>ﾊｼﾓﾄ ｱﾂｼ</t>
  </si>
  <si>
    <t>橋本　知典</t>
  </si>
  <si>
    <t>ﾊｼﾓﾄ ﾄﾓﾉﾘ</t>
  </si>
  <si>
    <t>久永　太朗</t>
  </si>
  <si>
    <t>ﾋｻﾅｶﾞ ﾀﾛｳ</t>
  </si>
  <si>
    <t>関西</t>
  </si>
  <si>
    <t>藤本　竜輝</t>
  </si>
  <si>
    <t>ﾌｼﾞﾓﾄ ﾀﾂｷ</t>
  </si>
  <si>
    <t>若松商業</t>
  </si>
  <si>
    <t>船木　陸</t>
  </si>
  <si>
    <t>ﾌﾅｷ ﾘｸ</t>
  </si>
  <si>
    <t>槇原　光基</t>
  </si>
  <si>
    <t>ﾏｷﾊﾗ ｺｳｷ</t>
  </si>
  <si>
    <t>宮越　大地</t>
  </si>
  <si>
    <t>ﾐﾔｺﾞｴ ﾀﾞｲﾁ</t>
  </si>
  <si>
    <t>宮本　聖也</t>
  </si>
  <si>
    <t>ﾐﾔﾓﾄ ｾｲﾔ</t>
  </si>
  <si>
    <t>唐津青翔</t>
  </si>
  <si>
    <t>村上　大悟</t>
  </si>
  <si>
    <t>ﾑﾗｶﾐ ﾀﾞｲｺﾞ</t>
  </si>
  <si>
    <t>西条農業</t>
  </si>
  <si>
    <t>横山　高良</t>
  </si>
  <si>
    <t>ﾖｺﾔﾏ ﾀｶﾖｼ</t>
  </si>
  <si>
    <t>渡邉　拓登</t>
  </si>
  <si>
    <t>ﾜﾀﾅﾍﾞ ﾀｸﾄ</t>
  </si>
  <si>
    <t>三次</t>
  </si>
  <si>
    <t>竹中　亮太</t>
  </si>
  <si>
    <t>ﾀｹﾅｶ ﾘｮｳﾀ</t>
  </si>
  <si>
    <t>鳥取中央育英</t>
  </si>
  <si>
    <t>新垣　篤哉</t>
  </si>
  <si>
    <t>ｱﾗｶｷ ｱﾂﾔ</t>
  </si>
  <si>
    <t>豊見城</t>
  </si>
  <si>
    <t>池田　佳生</t>
  </si>
  <si>
    <t>ｲｹﾀﾞ ﾖｼｷ</t>
  </si>
  <si>
    <t>伊藤　麻利</t>
  </si>
  <si>
    <t>ｲﾄｳ ｱｻﾄ</t>
  </si>
  <si>
    <t>稲付　武士</t>
  </si>
  <si>
    <t>ｲﾅﾂｷ ﾀｹｼ</t>
  </si>
  <si>
    <t>岩切　将太郎</t>
  </si>
  <si>
    <t>ｲﾜｷﾘ ｼｮｳﾀﾛｳ</t>
  </si>
  <si>
    <t>日章学園</t>
  </si>
  <si>
    <t>ｳｴﾔﾏ ｶﾝｸﾛｳ</t>
  </si>
  <si>
    <t>浦　公蔵</t>
  </si>
  <si>
    <t>ｳﾗ ｺｳｿﾞｳ</t>
  </si>
  <si>
    <t>三潴</t>
  </si>
  <si>
    <t>岡本　一平</t>
  </si>
  <si>
    <t>ｵｶﾓﾄ ｲｯﾍﾟｲ</t>
  </si>
  <si>
    <t>奥山　舜貴</t>
  </si>
  <si>
    <t>ｵｸﾔﾏ ﾐﾂｷ</t>
  </si>
  <si>
    <t>鎌田　雄大</t>
  </si>
  <si>
    <t>ｶﾏﾀﾞ ﾕｳﾀﾞｲ</t>
  </si>
  <si>
    <t>門司大翔館</t>
  </si>
  <si>
    <t>上別府　剛志</t>
  </si>
  <si>
    <t>ｶﾐﾍﾞｯﾌﾟ ﾀｹｼ</t>
  </si>
  <si>
    <t>鹿児島商業</t>
  </si>
  <si>
    <t>河野　充志</t>
  </si>
  <si>
    <t>ｶﾜﾉ ｱﾂｼ</t>
  </si>
  <si>
    <t>菊池　竜矢</t>
  </si>
  <si>
    <t>ｷｸﾁ ﾀﾂﾔ</t>
  </si>
  <si>
    <t>筑豊</t>
  </si>
  <si>
    <t>北亦　雄成</t>
  </si>
  <si>
    <t>ｷﾀﾏﾀ ﾕｳｾｲ</t>
  </si>
  <si>
    <t>和歌山県</t>
  </si>
  <si>
    <t>紀央館</t>
  </si>
  <si>
    <t>幾度　涼太</t>
  </si>
  <si>
    <t>ｷﾄﾞ ﾘｮｳﾀ</t>
  </si>
  <si>
    <t>木村　友大</t>
  </si>
  <si>
    <t>ｷﾑﾗ ﾕｳﾀﾞｲ</t>
  </si>
  <si>
    <t>乙訓</t>
  </si>
  <si>
    <t>黄檗　快斗</t>
  </si>
  <si>
    <t>ｷﾜﾀﾞ ｶｲﾄ</t>
  </si>
  <si>
    <t>小倉工業</t>
  </si>
  <si>
    <t>久貝　勇介</t>
  </si>
  <si>
    <t>ｸｶﾞｲ ﾕｳｽｹ</t>
  </si>
  <si>
    <t>宮古工業</t>
  </si>
  <si>
    <t>具志堅　太一</t>
  </si>
  <si>
    <t>ｸﾞｼｹﾝ ﾀｲﾁ</t>
  </si>
  <si>
    <t>栗山　元臣</t>
  </si>
  <si>
    <t>ｸﾘﾔﾏ ﾏｻｵﾐ</t>
  </si>
  <si>
    <t>福島</t>
  </si>
  <si>
    <t>小西　優輝</t>
  </si>
  <si>
    <t>ｺﾆｼ ﾕｳｷ</t>
  </si>
  <si>
    <t>坂本　匡輔</t>
  </si>
  <si>
    <t>ｻｶﾓﾄ ｷｮｳｽｹ</t>
  </si>
  <si>
    <t>崎山　竜希</t>
  </si>
  <si>
    <t>ｻｷﾔﾏ ﾘｮｳｷ</t>
  </si>
  <si>
    <t>椎葉　竜太</t>
  </si>
  <si>
    <t>ｼｲﾊﾞ ﾘｭｳﾀ</t>
  </si>
  <si>
    <t>鵬翔</t>
  </si>
  <si>
    <t>島内　謙太</t>
  </si>
  <si>
    <t>ｼﾏｳﾁ ｹﾝﾀ</t>
  </si>
  <si>
    <t>下野　祐征</t>
  </si>
  <si>
    <t>ｼﾓﾉ ﾕｳｾｲ</t>
  </si>
  <si>
    <t>白濱　貴博</t>
  </si>
  <si>
    <t>ｼﾗﾊﾏ ｷﾋﾛ</t>
  </si>
  <si>
    <t>杉原　摩耶</t>
  </si>
  <si>
    <t>ｽｷﾞﾊﾗ ﾏﾔ</t>
  </si>
  <si>
    <t>田﨑　諒</t>
  </si>
  <si>
    <t>ﾀｻｷ ﾘｮｳ</t>
  </si>
  <si>
    <t>唐津南</t>
  </si>
  <si>
    <t>田中　優之介</t>
  </si>
  <si>
    <t>ﾀﾅｶ ﾕｳﾉｽｹ</t>
  </si>
  <si>
    <t>岐阜県</t>
  </si>
  <si>
    <t>岐阜商業</t>
  </si>
  <si>
    <t>福翔</t>
  </si>
  <si>
    <t>戸田　有哉</t>
  </si>
  <si>
    <t>ﾄﾀﾞ ﾕｳﾔ</t>
  </si>
  <si>
    <t>中川原　拓海</t>
  </si>
  <si>
    <t>ﾅｶｶﾞﾜﾗ ﾀｸﾐ</t>
  </si>
  <si>
    <t>西村　一樹</t>
  </si>
  <si>
    <t>ﾆｼﾑﾗ ｶｽﾞｷ</t>
  </si>
  <si>
    <t>二田水　孝至</t>
  </si>
  <si>
    <t>ﾆﾀﾐｽﾞ ﾀｶｼ</t>
  </si>
  <si>
    <t>野口　大吾朗</t>
  </si>
  <si>
    <t>ﾉｸﾞﾁ ﾀﾞｲｺﾞﾛｳ</t>
  </si>
  <si>
    <t>畠中　智哉</t>
  </si>
  <si>
    <t>ﾊﾀﾅｶ ﾄﾓﾔ</t>
  </si>
  <si>
    <t>濱田　諒太朗</t>
  </si>
  <si>
    <t>ﾊﾏﾀﾞ ﾘｮｳﾀﾛｳ</t>
  </si>
  <si>
    <t>延岡</t>
  </si>
  <si>
    <t>原田　太陽</t>
  </si>
  <si>
    <t>ﾊﾗﾀﾞ ﾀｲﾖｳ</t>
  </si>
  <si>
    <t>原田　直紀</t>
  </si>
  <si>
    <t>ﾊﾗﾀﾞ ﾅｵｷ</t>
  </si>
  <si>
    <t>多良木</t>
  </si>
  <si>
    <t>福田　啓太</t>
  </si>
  <si>
    <t>ﾌｸﾀﾞ ｹｲﾀ</t>
  </si>
  <si>
    <t>藤野　圭祐</t>
  </si>
  <si>
    <t>ﾌｼﾞﾉ ｹｲｽｹ</t>
  </si>
  <si>
    <t>藤原　至誠</t>
  </si>
  <si>
    <t>松尾　大樹</t>
  </si>
  <si>
    <t>ﾏﾂｵ ﾀﾞｲｷ</t>
  </si>
  <si>
    <t>松尾　直哉</t>
  </si>
  <si>
    <t>ﾏﾂｵ ﾅｵﾔ</t>
  </si>
  <si>
    <t>松永　凌</t>
  </si>
  <si>
    <t>ﾏﾂﾅｶﾞ ﾘｮｳ</t>
  </si>
  <si>
    <t>松藤　圭汰</t>
  </si>
  <si>
    <t>ﾏﾂﾌｼﾞ ｹｲﾀ</t>
  </si>
  <si>
    <t>満潮　龍太郎</t>
  </si>
  <si>
    <t>ﾐﾂｼｵ ﾘｭｳﾀﾛｳ</t>
  </si>
  <si>
    <t>村岡　純</t>
  </si>
  <si>
    <t>ﾑﾗｵｶ ｼﾞｭﾝ</t>
  </si>
  <si>
    <t>山口　航輝</t>
  </si>
  <si>
    <t>ﾔﾏｸﾞﾁ ｺｳｷ</t>
  </si>
  <si>
    <t>栃木県</t>
  </si>
  <si>
    <t>渡邉　克己</t>
  </si>
  <si>
    <t>ﾜﾀﾅﾍﾞ ｶﾂﾐ</t>
  </si>
  <si>
    <t>今治東中等教育</t>
  </si>
  <si>
    <t>丸山　大輝</t>
  </si>
  <si>
    <t>ﾏﾙﾔﾏ ﾀﾞｲｷ</t>
  </si>
  <si>
    <t>澤田　祐大</t>
  </si>
  <si>
    <t>ｻﾜﾀﾞ ﾕｳﾀﾞｲ</t>
  </si>
  <si>
    <t>熊本千原台</t>
  </si>
  <si>
    <t>小川　智司</t>
  </si>
  <si>
    <t>ｵｶﾞﾜ ｻﾄｼ</t>
  </si>
  <si>
    <t>北嶋　蘭斗</t>
  </si>
  <si>
    <t>ｷﾀｼﾞﾏ ﾗﾝﾄ</t>
  </si>
  <si>
    <t>児島　諒太</t>
  </si>
  <si>
    <t>ｺｼﾞﾏ ﾘｮｳﾀ</t>
  </si>
  <si>
    <t>林田　新之助</t>
  </si>
  <si>
    <t>ﾊﾔｼﾀﾞ ｼﾝﾉｽｹ</t>
  </si>
  <si>
    <t>脇田　龍之</t>
  </si>
  <si>
    <t>ﾜｷﾀ ﾀﾂﾕｷ</t>
  </si>
  <si>
    <t>原田　拓哉</t>
  </si>
  <si>
    <t>ﾊﾗﾀﾞ ﾀｸﾔ</t>
  </si>
  <si>
    <t>北九州市立</t>
  </si>
  <si>
    <t>大分東明</t>
  </si>
  <si>
    <t>日野　匠</t>
  </si>
  <si>
    <t>ﾋﾉ ﾀｸﾐ</t>
  </si>
  <si>
    <t>諫早東</t>
  </si>
  <si>
    <t>木本　貴文</t>
  </si>
  <si>
    <t>ｷﾓﾄ ﾀｶﾌﾐ</t>
  </si>
  <si>
    <t>青豊</t>
  </si>
  <si>
    <t>希望ヶ丘</t>
  </si>
  <si>
    <t>古賀　祐輔</t>
  </si>
  <si>
    <t>ｺｶﾞ ﾕｳｽｹ</t>
  </si>
  <si>
    <t>中川　祐紀</t>
  </si>
  <si>
    <t>ﾅｶｶﾞﾜ ﾕｳｷ</t>
  </si>
  <si>
    <t>宮古</t>
  </si>
  <si>
    <t>志堅原　宏樹</t>
  </si>
  <si>
    <t>ｼｹﾝﾊﾞﾙ ﾋﾛｷ</t>
  </si>
  <si>
    <t>知念</t>
  </si>
  <si>
    <t>新垣　拓也</t>
  </si>
  <si>
    <t>ｼﾝｶﾞｷ ﾀｸﾔ</t>
  </si>
  <si>
    <t>當眞　裕登</t>
  </si>
  <si>
    <t>ﾄｳﾏ ﾕｳﾄ</t>
  </si>
  <si>
    <t>名護</t>
  </si>
  <si>
    <t>津波　大樹</t>
  </si>
  <si>
    <t>ﾂﾊ ﾀｲｷ</t>
  </si>
  <si>
    <t>西銘　海斗</t>
  </si>
  <si>
    <t>ﾆｼﾒ ｶｲﾄ</t>
  </si>
  <si>
    <t>福里　尚哉</t>
  </si>
  <si>
    <t>ﾌｸｻﾞﾄ ﾅｵﾔ</t>
  </si>
  <si>
    <t>八重山</t>
  </si>
  <si>
    <t>阿波根　佑介</t>
  </si>
  <si>
    <t>ｱﾊｺﾞﾝ ﾕｳｽｹ</t>
  </si>
  <si>
    <t>石川</t>
  </si>
  <si>
    <t>福井県</t>
  </si>
  <si>
    <t>川西　勇希</t>
  </si>
  <si>
    <t>ｶﾜﾆｼ ﾕｳｷ</t>
  </si>
  <si>
    <t>佐世保工業</t>
  </si>
  <si>
    <t>渡辺　聖崇</t>
  </si>
  <si>
    <t>ﾜﾀﾅﾍﾞ ｷﾖﾀｶ</t>
  </si>
  <si>
    <t>直方</t>
  </si>
  <si>
    <t>井上　滉太</t>
  </si>
  <si>
    <t>ｲﾉｳｴ ｺｳﾀ</t>
  </si>
  <si>
    <t>大西　広晃</t>
  </si>
  <si>
    <t>ｵｵﾆｼ ﾋﾛｱｷ</t>
  </si>
  <si>
    <t>小野　湧太</t>
  </si>
  <si>
    <t>ｵﾉ ﾕｳﾀ</t>
  </si>
  <si>
    <t>大分雄城台</t>
  </si>
  <si>
    <t>神田　浩樹</t>
  </si>
  <si>
    <t>ｶﾝﾀﾞ ﾋﾛｷ</t>
  </si>
  <si>
    <t>平間　千広</t>
  </si>
  <si>
    <t>三輪　将也</t>
  </si>
  <si>
    <t>ﾐﾜ ﾏｻﾔ</t>
  </si>
  <si>
    <t>慶進</t>
  </si>
  <si>
    <t>笠原　直哉</t>
  </si>
  <si>
    <t>ｶｻﾊﾗ ﾅｵﾔ</t>
  </si>
  <si>
    <t>北海道</t>
  </si>
  <si>
    <t>北広島</t>
  </si>
  <si>
    <t>濱村　好聖</t>
  </si>
  <si>
    <t>ﾊﾏﾑﾗ ｽﾐﾄｼ</t>
  </si>
  <si>
    <t>長崎鶴洋</t>
  </si>
  <si>
    <t>山口　翔馬</t>
  </si>
  <si>
    <t>ﾔﾏｸﾞﾁ ｼｮｳﾏ</t>
  </si>
  <si>
    <t>福田　秀</t>
  </si>
  <si>
    <t>ﾌｸﾀﾞ ｼｭｳ</t>
  </si>
  <si>
    <t>本田　創大</t>
  </si>
  <si>
    <t>ﾎﾝﾀﾞ ｿｳﾀ</t>
  </si>
  <si>
    <t>宮崎第一</t>
  </si>
  <si>
    <t>佐々木　一駿</t>
  </si>
  <si>
    <t>ｻｻｷ ｶｽﾞﾄｼ</t>
  </si>
  <si>
    <t>吉本　拓真</t>
  </si>
  <si>
    <t>ﾖｼﾓﾄ ﾀｸﾏ</t>
  </si>
  <si>
    <t>私立近畿大付属</t>
  </si>
  <si>
    <t>宮崎　哲</t>
  </si>
  <si>
    <t>久留米大付属</t>
  </si>
  <si>
    <t>岡山操山</t>
  </si>
  <si>
    <t>赤木　基記</t>
  </si>
  <si>
    <t>ｱｶｷﾞ ﾓﾄｷ</t>
  </si>
  <si>
    <t>開智</t>
  </si>
  <si>
    <t>大土手　滉</t>
  </si>
  <si>
    <t>ｵｵﾄﾞﾃ ｺｳ</t>
  </si>
  <si>
    <t>清永　拓彌</t>
  </si>
  <si>
    <t>ｷﾖﾅｶﾞ ﾀｸﾐ</t>
  </si>
  <si>
    <t>中間</t>
  </si>
  <si>
    <t>酒井　浩介</t>
  </si>
  <si>
    <t>ｻｶｲ ｺｳｽｹ</t>
  </si>
  <si>
    <t>韮山</t>
  </si>
  <si>
    <t>ﾀｹｻﾞｷ ｹﾝﾄ</t>
  </si>
  <si>
    <t>田辺　春輝</t>
  </si>
  <si>
    <t>ﾀﾅﾍﾞ ﾊﾙｷ</t>
  </si>
  <si>
    <t>谷口　善康</t>
  </si>
  <si>
    <t>ﾀﾆｸﾞﾁ ﾖｼﾔｽ</t>
  </si>
  <si>
    <t>土屋　佑太</t>
  </si>
  <si>
    <t>ﾂﾁﾔ ﾕｳﾀ</t>
  </si>
  <si>
    <t>松本　知真</t>
  </si>
  <si>
    <t>ﾏﾂﾓﾄ ｶｽﾞﾏ</t>
  </si>
  <si>
    <t>三浦　広大</t>
  </si>
  <si>
    <t>ﾐｳﾗ ｺｳﾀﾞｲ</t>
  </si>
  <si>
    <t>ﾔﾏｻｷ ﾀｲﾁ</t>
  </si>
  <si>
    <t>西彼杵</t>
  </si>
  <si>
    <t>井手　優太</t>
  </si>
  <si>
    <t>ｲﾃﾞ ﾕｳﾀ</t>
  </si>
  <si>
    <t>岩佐　凌太郎</t>
  </si>
  <si>
    <t>ｲﾜｻ ﾘｮｳﾀﾛｳ</t>
  </si>
  <si>
    <t>広島工業大学</t>
  </si>
  <si>
    <t>小川　雄也</t>
  </si>
  <si>
    <t>宇都宮</t>
  </si>
  <si>
    <t>日南</t>
  </si>
  <si>
    <t>高木　駿亨</t>
  </si>
  <si>
    <t>ﾀｶｷ ﾄｼﾕｷ</t>
  </si>
  <si>
    <t>中村　祐馬</t>
  </si>
  <si>
    <t>ﾅｶﾑﾗ ﾕｳﾏ</t>
  </si>
  <si>
    <t>伝習館</t>
  </si>
  <si>
    <t>ﾊﾏﾀﾞ ﾄﾓﾕｷ</t>
  </si>
  <si>
    <t>千葉県</t>
  </si>
  <si>
    <t>私立成田</t>
  </si>
  <si>
    <t>福田　昌哉</t>
  </si>
  <si>
    <t>ﾌｸﾀﾞ ﾏｻﾔ</t>
  </si>
  <si>
    <t>三原</t>
  </si>
  <si>
    <t>松田　淳平</t>
  </si>
  <si>
    <t>ﾏﾂﾀﾞ ｼﾞｭﾝﾍﾟｲ</t>
  </si>
  <si>
    <t>宮崎　雄野</t>
  </si>
  <si>
    <t>ﾐﾔｻﾞｷ ﾕｳﾔ</t>
  </si>
  <si>
    <t>若林　大智</t>
  </si>
  <si>
    <t>ﾜｶﾊﾞﾔｼ ﾀｲﾁ</t>
  </si>
  <si>
    <t>岡山芳泉</t>
  </si>
  <si>
    <t>武田　直晃</t>
  </si>
  <si>
    <t>ﾀｹﾀﾞ ﾅｵｱｷ</t>
  </si>
  <si>
    <t>田中　一成</t>
  </si>
  <si>
    <t>ﾀﾅｶ ｲｯｾｲ</t>
  </si>
  <si>
    <t>友田　貴博</t>
  </si>
  <si>
    <t>ﾄﾓﾀﾞ ﾀｶﾋﾛ</t>
  </si>
  <si>
    <t>村上　陽亮</t>
  </si>
  <si>
    <t>ﾑﾗｶﾐ ﾖｳｽｹ</t>
  </si>
  <si>
    <t>池田　源己</t>
  </si>
  <si>
    <t>ｲｹﾀﾞ ｹﾞﾝｷ</t>
  </si>
  <si>
    <t>木村　祐貴</t>
  </si>
  <si>
    <t>ｷﾑﾗ ﾕｳｷ</t>
  </si>
  <si>
    <t>ﾏﾂｵ ｹﾝﾄ</t>
  </si>
  <si>
    <t>三重県</t>
  </si>
  <si>
    <t>小川　和真</t>
  </si>
  <si>
    <t>ｵｶﾞﾜ ｶｽﾞﾏ</t>
  </si>
  <si>
    <t>吉柳　敦弘</t>
  </si>
  <si>
    <t>ｷﾘｭｳ ｱﾂﾋﾛ</t>
  </si>
  <si>
    <t>天草</t>
  </si>
  <si>
    <t>佐藤　泰介</t>
  </si>
  <si>
    <t>ｻﾄｳ ﾀｲｽｹ</t>
  </si>
  <si>
    <t>長木　将斗</t>
  </si>
  <si>
    <t>ﾁｮｳｷ ｼｮｳﾄ</t>
  </si>
  <si>
    <t>神田　翔大</t>
  </si>
  <si>
    <t>ｶﾝﾀﾞ ｼｮｳﾀ</t>
  </si>
  <si>
    <t>地頭所　和希</t>
  </si>
  <si>
    <t>ｼﾞﾄｳｼｮ ｶｽﾞｷ</t>
  </si>
  <si>
    <t>泉　拳斗</t>
  </si>
  <si>
    <t>ｲｽﾞﾐ ｹﾝﾄ</t>
  </si>
  <si>
    <t>岩川</t>
  </si>
  <si>
    <t>矢崎　佳輝</t>
  </si>
  <si>
    <t>ﾔｻｷ ﾖｼｷ</t>
  </si>
  <si>
    <t>栗毛野　駿</t>
  </si>
  <si>
    <t>ｸﾘｹﾞﾉ ｼｭﾝ</t>
  </si>
  <si>
    <t>寺脇　武流</t>
  </si>
  <si>
    <t>ﾃﾗﾜｷ ﾀｹﾙ</t>
  </si>
  <si>
    <t>前田　一誠</t>
  </si>
  <si>
    <t>ﾏｴﾀﾞ ｲｯｾｲ</t>
  </si>
  <si>
    <t>ﾌｸﾔﾏ ﾕｳｼﾞ</t>
  </si>
  <si>
    <t>明桜館</t>
  </si>
  <si>
    <t>安永　修真</t>
  </si>
  <si>
    <t>ﾔｽﾅｶﾞ ｼｭｳﾏ</t>
  </si>
  <si>
    <t>鹿児島</t>
  </si>
  <si>
    <t>勘場　太玖文</t>
  </si>
  <si>
    <t>ｶﾝﾊﾞ ﾀｸﾐ</t>
  </si>
  <si>
    <t>原田　千尋</t>
  </si>
  <si>
    <t>ﾊﾗﾀﾞ ﾁﾋﾛ</t>
  </si>
  <si>
    <t>森満　健</t>
  </si>
  <si>
    <t>ﾓﾘﾐﾂ ﾀｹｼ</t>
  </si>
  <si>
    <t>義久　皓大</t>
  </si>
  <si>
    <t>ﾖｼﾋｻ ｺｳﾀﾞｲ</t>
  </si>
  <si>
    <t>森　博希</t>
  </si>
  <si>
    <t>ﾓﾘ ﾋﾛｷ</t>
  </si>
  <si>
    <t>崎野　優介</t>
  </si>
  <si>
    <t>ｻｷﾉ ﾕｳｽｹ</t>
  </si>
  <si>
    <t>松原　弘輝</t>
  </si>
  <si>
    <t>ﾏﾂﾊﾞﾗ ﾋﾛｷ</t>
  </si>
  <si>
    <t>吉峯　拓哉</t>
  </si>
  <si>
    <t>ﾖｼﾐﾈ ﾀｸﾔ</t>
  </si>
  <si>
    <t>岡田　一星</t>
  </si>
  <si>
    <t>ｵｶﾀﾞ ｲｯｾｲ</t>
  </si>
  <si>
    <t>川内田　玲央</t>
  </si>
  <si>
    <t>ｶﾜｳﾁﾀﾞ ﾚｵ</t>
  </si>
  <si>
    <t>北村　淳稀</t>
  </si>
  <si>
    <t>ｷﾀﾑﾗ ｼﾞｭﾝｷ</t>
  </si>
  <si>
    <t>出水中央</t>
  </si>
  <si>
    <t>小山　拓也</t>
  </si>
  <si>
    <t>ｺﾔﾏ ﾀｸﾔ</t>
  </si>
  <si>
    <t>永谷　公明</t>
  </si>
  <si>
    <t>ﾅｶﾞﾀﾆ ｺｳﾒｲ</t>
  </si>
  <si>
    <t>中園　陸人</t>
  </si>
  <si>
    <t>ﾅｶｿﾞﾉ ﾘｸﾄ</t>
  </si>
  <si>
    <t>森　静哉</t>
  </si>
  <si>
    <t>ﾓﾘ ｾｲﾔ</t>
  </si>
  <si>
    <t>ﾀｶｷ ｹﾝｲﾁﾛｳ</t>
  </si>
  <si>
    <t>岩元　拓斗</t>
  </si>
  <si>
    <t>ｲﾜﾓﾄ ﾀｸﾄ</t>
  </si>
  <si>
    <t>岩川　武蔵</t>
  </si>
  <si>
    <t>ｲﾜｶﾜ ﾑｻｼ</t>
  </si>
  <si>
    <t>前野　優希</t>
  </si>
  <si>
    <t>ﾏｴﾉ ﾕｳｷ</t>
  </si>
  <si>
    <t>大口</t>
  </si>
  <si>
    <t>洲崎　遥平</t>
  </si>
  <si>
    <t>ｽｻｷ ﾖｳﾍｲ</t>
  </si>
  <si>
    <t>島本　祐輔</t>
  </si>
  <si>
    <t>ｼﾏﾓﾄ ﾕｳｽｹ</t>
  </si>
  <si>
    <t>新澤　卓大</t>
  </si>
  <si>
    <t>ﾆｲｻﾞﾜ ﾀｶﾋﾛ</t>
  </si>
  <si>
    <t>渡辺　夏希</t>
  </si>
  <si>
    <t>ﾜﾀﾅﾍﾞ ﾅﾂｷ</t>
  </si>
  <si>
    <t>ｻﾞｲｾﾞﾝ ﾀｲｼ</t>
  </si>
  <si>
    <t>長崎南山</t>
  </si>
  <si>
    <t>ｶｻｷﾞ ﾊｼﾞﾒ</t>
  </si>
  <si>
    <t>愛甲　淳揮</t>
  </si>
  <si>
    <t>ｱｲｺｳ ｼﾞｭﾝｷ</t>
  </si>
  <si>
    <t>牛深</t>
  </si>
  <si>
    <t>阿南　純也</t>
  </si>
  <si>
    <t>ｱﾅﾐ ｼﾞｭﾝﾔ</t>
  </si>
  <si>
    <t>今村　威貴</t>
  </si>
  <si>
    <t>ｲﾏﾑﾗ ﾀｶｷ</t>
  </si>
  <si>
    <t>梅崎　龍之介</t>
  </si>
  <si>
    <t>ｳﾒｻﾞｷ ﾘｭｳﾉｽｹ</t>
  </si>
  <si>
    <t>岡井　拓豊</t>
  </si>
  <si>
    <t>ｵｶｲ ﾀｸﾎ</t>
  </si>
  <si>
    <t>京都共栄学園</t>
  </si>
  <si>
    <t>岡山　省吾</t>
  </si>
  <si>
    <t>ｵｶﾔﾏ ｼｮｳｺﾞ</t>
  </si>
  <si>
    <t>小野　拓海</t>
  </si>
  <si>
    <t>ｵﾉ ﾀｸﾐ</t>
  </si>
  <si>
    <t>川野　孝一</t>
  </si>
  <si>
    <t>ｶﾜﾉ ｺｳｲﾁ</t>
  </si>
  <si>
    <t>黒木　崚平</t>
  </si>
  <si>
    <t>宮崎学園</t>
  </si>
  <si>
    <t>佐藤　友怜</t>
  </si>
  <si>
    <t>ｻﾄｳ ﾕｳﾘ</t>
  </si>
  <si>
    <t>佐藤　裕也</t>
  </si>
  <si>
    <t>ｻﾄｳ ﾕｳﾔ</t>
  </si>
  <si>
    <t>新発田南</t>
  </si>
  <si>
    <t>園田　高大</t>
  </si>
  <si>
    <t>ｿﾉﾀﾞ ｺｳﾀﾞｲ</t>
  </si>
  <si>
    <t>平良　優樹</t>
  </si>
  <si>
    <t>ﾀｲﾗ ﾕｳｷ</t>
  </si>
  <si>
    <t>飯塚</t>
  </si>
  <si>
    <t>寺川　侑希</t>
  </si>
  <si>
    <t>ﾃﾗｶﾜ ﾕｳｷ</t>
  </si>
  <si>
    <t>東福　海星</t>
  </si>
  <si>
    <t>ﾄｳﾌｸ ｶｲｾｲ</t>
  </si>
  <si>
    <t>筑陽</t>
  </si>
  <si>
    <t>ﾄﾐﾐﾂ ﾚｵ</t>
  </si>
  <si>
    <t>飛松　聡</t>
  </si>
  <si>
    <t>ﾄﾋﾞﾏﾂ ｻﾄｼ</t>
  </si>
  <si>
    <t>仲野　誠</t>
  </si>
  <si>
    <t>ﾅｶﾉ ﾏｺﾄ</t>
  </si>
  <si>
    <t>鍋島　幸隆</t>
  </si>
  <si>
    <t>ﾅﾍﾞｼﾏ ﾕｷﾀｶ</t>
  </si>
  <si>
    <t>野上　卓斗</t>
  </si>
  <si>
    <t>佐賀学園</t>
  </si>
  <si>
    <t>野澤　栄貴</t>
  </si>
  <si>
    <t>ﾉｻﾞﾜ ﾊﾙｷ</t>
  </si>
  <si>
    <t>日南　純希</t>
  </si>
  <si>
    <t>ﾋﾅﾐ ｼﾞｭﾝｷ</t>
  </si>
  <si>
    <t>広陵</t>
  </si>
  <si>
    <t>ﾌｸﾀﾞ ｺｳﾍｲ</t>
  </si>
  <si>
    <t>文　銀也</t>
  </si>
  <si>
    <t>ﾌﾞﾝ ｷﾞﾝﾔ</t>
  </si>
  <si>
    <t>中部商業</t>
  </si>
  <si>
    <t>ﾎﾘﾀ ﾄﾓﾔ</t>
  </si>
  <si>
    <t>益口　拓也</t>
  </si>
  <si>
    <t>ﾏｽｸﾞﾁ ﾀｸﾔ</t>
  </si>
  <si>
    <t>松永　大聖</t>
  </si>
  <si>
    <t>ﾏﾂﾅｶﾞ ﾀｲｾｲ</t>
  </si>
  <si>
    <t>三浦　翔</t>
  </si>
  <si>
    <t>ﾐｳﾗ ｼｮｳ</t>
  </si>
  <si>
    <t>宮崎　慧二</t>
  </si>
  <si>
    <t>ﾐﾔｻﾞｷ ｹｲｼﾞ</t>
  </si>
  <si>
    <t>和歌山工業</t>
  </si>
  <si>
    <t>村木　亮太</t>
  </si>
  <si>
    <t>ﾑﾗｷ ﾘｮｳﾀ</t>
  </si>
  <si>
    <t>久居</t>
  </si>
  <si>
    <t>毛利　亮太</t>
  </si>
  <si>
    <t>ﾓｳﾘ ﾘｮｳﾀ</t>
  </si>
  <si>
    <t>森　大成</t>
  </si>
  <si>
    <t>ﾓﾘ ﾀｲｾｲ</t>
  </si>
  <si>
    <t>諸井　和也</t>
  </si>
  <si>
    <t>ﾓﾛｲ ｶｽﾞﾔ</t>
  </si>
  <si>
    <t>日南振徳</t>
  </si>
  <si>
    <t>山中　大勢</t>
  </si>
  <si>
    <t>ﾔﾏﾅｶ ﾀｲｾｲ</t>
  </si>
  <si>
    <t>宇治山田</t>
  </si>
  <si>
    <t>山本　拳士朗</t>
  </si>
  <si>
    <t>ﾔﾏﾓﾄ ｹﾝｼﾛｳ</t>
  </si>
  <si>
    <t>楊志館</t>
  </si>
  <si>
    <t>山本　俊介</t>
  </si>
  <si>
    <t>ﾔﾏﾓﾄ ｼｭﾝｽｹ</t>
  </si>
  <si>
    <t>ﾕﾉｶﾞﾐ ﾚﾝ</t>
  </si>
  <si>
    <t>吉武　達矢</t>
  </si>
  <si>
    <t>ﾖｼﾀｹ ﾀﾂﾔ</t>
  </si>
  <si>
    <t>岡　壮平</t>
  </si>
  <si>
    <t>ｵｶ ｿｳﾍｲ</t>
  </si>
  <si>
    <t>福田　隆晴</t>
  </si>
  <si>
    <t>ﾌｸﾀﾞ ﾘｭｳｾｲ</t>
  </si>
  <si>
    <t>木野　裕二</t>
  </si>
  <si>
    <t>ｷﾉ ﾕｳｼﾞ</t>
  </si>
  <si>
    <t>増田　廉太郎</t>
  </si>
  <si>
    <t>ﾏｽﾀﾞ ﾚﾝﾀﾛｳ</t>
  </si>
  <si>
    <t>片山　直哉</t>
  </si>
  <si>
    <t>ｶﾀﾔﾏ ﾅｵﾔ</t>
  </si>
  <si>
    <t>井手　勘太</t>
  </si>
  <si>
    <t>ｲﾃﾞ ｶﾝﾀ</t>
  </si>
  <si>
    <t>木本　瑞希</t>
  </si>
  <si>
    <t>ｷﾓﾄ ﾐｽﾞｷ</t>
  </si>
  <si>
    <t>大分西</t>
  </si>
  <si>
    <t>鍋倉　正輝</t>
  </si>
  <si>
    <t>ﾅﾍﾞｸﾗ ﾏｻｷ</t>
  </si>
  <si>
    <t>小柳　圭克</t>
  </si>
  <si>
    <t>ｺﾔﾅｷﾞ ﾖｼｶﾂ</t>
  </si>
  <si>
    <t>今川　海世</t>
  </si>
  <si>
    <t>ｲﾏｶﾞﾜ ｶｲｾｲ</t>
  </si>
  <si>
    <t>古川　大二郎</t>
  </si>
  <si>
    <t>ﾌﾙｶﾜ ﾀﾞｲｼﾞﾛｳ</t>
  </si>
  <si>
    <t>清風南海</t>
  </si>
  <si>
    <t>山梨県</t>
  </si>
  <si>
    <t>黒木　皓平</t>
  </si>
  <si>
    <t>ｸﾛｷ ｺｳﾍｲ</t>
  </si>
  <si>
    <t>石橋　和也</t>
  </si>
  <si>
    <t>ｲｼﾊﾞｼ ｶｽﾞﾔ</t>
  </si>
  <si>
    <t>後藤　壮雄</t>
  </si>
  <si>
    <t>ｺﾞﾄｳ ﾏｻｵ</t>
  </si>
  <si>
    <t>清和　大貴</t>
  </si>
  <si>
    <t>ｾｲﾜ ﾀｲｷ</t>
  </si>
  <si>
    <t>赤星　勝信</t>
  </si>
  <si>
    <t>ｱｶﾎｼ ﾏｻｱｷ</t>
  </si>
  <si>
    <t>城北</t>
  </si>
  <si>
    <t>波多　祐樹</t>
  </si>
  <si>
    <t>ﾊﾀ ﾋﾛｷ</t>
  </si>
  <si>
    <t>天草工業</t>
  </si>
  <si>
    <t>森　要輔</t>
  </si>
  <si>
    <t>ﾓﾘ ﾖｳｽｹ</t>
  </si>
  <si>
    <t>山下　慎太郎</t>
  </si>
  <si>
    <t>ﾔﾏｼﾀ ｼﾝﾀﾛｳ</t>
  </si>
  <si>
    <t>坂本　航央</t>
  </si>
  <si>
    <t>ｻｶﾓﾄ ｺｳﾖｳ</t>
  </si>
  <si>
    <t>八代工業</t>
  </si>
  <si>
    <t>平塚　大祐</t>
  </si>
  <si>
    <t>ﾋﾗﾂｶ ﾀﾞｲｽｹ</t>
  </si>
  <si>
    <t>木戸　啓介</t>
  </si>
  <si>
    <t>ｷﾄﾞ ｹｲｽｹ</t>
  </si>
  <si>
    <t>奥谷　龍生</t>
  </si>
  <si>
    <t>ｵｸﾔ ﾘｭｳｾｲ</t>
  </si>
  <si>
    <t>東　脩司</t>
  </si>
  <si>
    <t>ﾋｶﾞｼ ｼｭｳｼﾞ</t>
  </si>
  <si>
    <t>岡本　隆伴</t>
  </si>
  <si>
    <t>ｵｶﾓﾄ ﾀｶﾄﾓ</t>
  </si>
  <si>
    <t>下関南</t>
  </si>
  <si>
    <t>宮原　大地</t>
  </si>
  <si>
    <t>ﾐﾔﾊﾗ ﾀｲﾁ</t>
  </si>
  <si>
    <t>対馬</t>
  </si>
  <si>
    <t>南原　圭吾</t>
  </si>
  <si>
    <t>ﾐﾅﾐﾊﾗ ｹｲｺﾞ</t>
  </si>
  <si>
    <t>佐藤　凜太郎</t>
  </si>
  <si>
    <t>ｻﾄｳ ﾘﾝﾀﾛｳ</t>
  </si>
  <si>
    <t>武田　康</t>
  </si>
  <si>
    <t>ﾀｹﾀﾞ ﾔｽｼ</t>
  </si>
  <si>
    <t>須坂</t>
  </si>
  <si>
    <t>滝</t>
  </si>
  <si>
    <t>阿部　亨</t>
  </si>
  <si>
    <t>ｱﾍﾞ ﾄｵﾙ</t>
  </si>
  <si>
    <t>鹿児島高専</t>
  </si>
  <si>
    <t>田坂　裕輝</t>
  </si>
  <si>
    <t>ﾀｻｶ ﾕｳｷ</t>
  </si>
  <si>
    <t>柴田　康平</t>
  </si>
  <si>
    <t>ｼﾊﾞﾀ ｺｳﾍｲ</t>
  </si>
  <si>
    <t>ｷﾓﾂｷ ﾀｶﾉﾘ</t>
  </si>
  <si>
    <t>田中　幹三郎</t>
  </si>
  <si>
    <t>ﾀﾅｶ ﾐｷｻﾌﾞﾛｳ</t>
  </si>
  <si>
    <t>大津屋　省吾</t>
  </si>
  <si>
    <t>ｵｵﾂﾔ ｼｮｳｺﾞ</t>
  </si>
  <si>
    <t>城南</t>
  </si>
  <si>
    <t>勇島　海斗</t>
  </si>
  <si>
    <t>ﾕｳｼﾞﾏ ｶｲﾄ</t>
  </si>
  <si>
    <t>中山　謙</t>
  </si>
  <si>
    <t>ﾅｶﾔﾏ ｹﾝ</t>
  </si>
  <si>
    <t>坂本　康暢</t>
  </si>
  <si>
    <t>ｻｶﾓﾄ ﾔｽﾉﾌﾞ</t>
  </si>
  <si>
    <t>佐賀東</t>
  </si>
  <si>
    <t>中島　良輔</t>
  </si>
  <si>
    <t>ﾅｶｼﾏ ﾘｮｳｽｹ</t>
  </si>
  <si>
    <t>山部　竜彦</t>
  </si>
  <si>
    <t>ﾔﾏﾍﾞ ﾀﾂﾋｺ</t>
  </si>
  <si>
    <t>村田　智志</t>
  </si>
  <si>
    <t>ﾑﾗﾀ ｻﾄｼ</t>
  </si>
  <si>
    <t>高知県</t>
  </si>
  <si>
    <t>早田　脩平</t>
  </si>
  <si>
    <t>ﾊﾔﾀ ｼｭｳﾍｲ</t>
  </si>
  <si>
    <t>生田　翼</t>
  </si>
  <si>
    <t>ｲｸﾀ ﾂﾊﾞｻ</t>
  </si>
  <si>
    <t>韮沢　大輔</t>
  </si>
  <si>
    <t>ﾆﾗｻﾜ ﾀｲｽｹ</t>
  </si>
  <si>
    <t>石川　量基</t>
  </si>
  <si>
    <t>ｲｼｶﾜ ﾘｮｳｷ</t>
  </si>
  <si>
    <t>若松</t>
  </si>
  <si>
    <t>今須　翔</t>
  </si>
  <si>
    <t>ｲﾏｽ ｼｮｳ</t>
  </si>
  <si>
    <t>津島北</t>
  </si>
  <si>
    <t>延岡商業</t>
  </si>
  <si>
    <t>北島　大樹</t>
  </si>
  <si>
    <t>ｷﾀｼﾞﾏ ﾀｲｷ</t>
  </si>
  <si>
    <t>薩南工業</t>
  </si>
  <si>
    <t>北川　雄翔</t>
  </si>
  <si>
    <t>ｷﾀｶﾞﾜ ﾕｳﾄ</t>
  </si>
  <si>
    <t>佐世保南</t>
  </si>
  <si>
    <t>田中　歩</t>
  </si>
  <si>
    <t>ﾀﾅｶ ｱﾕﾑ</t>
  </si>
  <si>
    <t>永田　維吹</t>
  </si>
  <si>
    <t>ﾅｶﾞﾀ ｲﾌﾞｷ</t>
  </si>
  <si>
    <t>祇園北</t>
  </si>
  <si>
    <t>山本　智紘</t>
  </si>
  <si>
    <t>ﾔﾏﾓﾄ ﾄﾓﾋﾛ</t>
  </si>
  <si>
    <t>西</t>
  </si>
  <si>
    <t>松嶋　寛太</t>
  </si>
  <si>
    <t>ﾏﾂｼﾏ ｶﾝﾀ</t>
  </si>
  <si>
    <t>三浦　歩</t>
  </si>
  <si>
    <t>ﾐｳﾗ ｽｽﾑ</t>
  </si>
  <si>
    <t>ﾂｼﾞ ﾊﾔﾄ</t>
  </si>
  <si>
    <t>松清　和希</t>
  </si>
  <si>
    <t>ﾏﾂｷﾖ ｶｽﾞｷ</t>
  </si>
  <si>
    <t>一瀬　傑</t>
  </si>
  <si>
    <t>ｲﾁﾉｾ ｽｸﾞﾙ</t>
  </si>
  <si>
    <t>西尾　和将</t>
  </si>
  <si>
    <t>ﾆｼｵ ｶｽﾞﾏｻ</t>
  </si>
  <si>
    <t>徳永　誠実</t>
  </si>
  <si>
    <t>ﾄｸﾅｶﾞ ﾏｻﾐ</t>
  </si>
  <si>
    <t>田中　紘樹</t>
  </si>
  <si>
    <t>ﾀﾅｶ ﾋﾛｷ</t>
  </si>
  <si>
    <t>清水　滉平</t>
  </si>
  <si>
    <t>ｼﾐｽﾞ ｺｳﾍｲ</t>
  </si>
  <si>
    <t>坂本　陸久</t>
  </si>
  <si>
    <t>ｻｶﾓﾄ ﾘｸ</t>
  </si>
  <si>
    <t>田中　悠貴</t>
  </si>
  <si>
    <t>ﾀﾅｶ ﾕｳｷ</t>
  </si>
  <si>
    <t>吉川　敦紀</t>
  </si>
  <si>
    <t>ﾖｼｶﾜ ｱﾂｷ</t>
  </si>
  <si>
    <t>坂口　恭介</t>
  </si>
  <si>
    <t>ｻｶｸﾞﾁ ｷｮｳｽｹ</t>
  </si>
  <si>
    <t>中里　駿太郎</t>
  </si>
  <si>
    <t>ﾅｶｻﾄ ｼｭﾝﾀﾛｳ</t>
  </si>
  <si>
    <t>ﾀﾞﾝ ｺｳｽｹ</t>
  </si>
  <si>
    <t>松尾　礼哲</t>
  </si>
  <si>
    <t>ﾏﾂｵ ﾋﾛｱｷ</t>
  </si>
  <si>
    <t>久保田　貴大</t>
  </si>
  <si>
    <t>ｸﾎﾞﾀ ﾀｶﾋﾛ</t>
  </si>
  <si>
    <t>宮崎南</t>
  </si>
  <si>
    <t>松本　凛太郎</t>
  </si>
  <si>
    <t>ﾏﾂﾓﾄ ﾘﾝﾀﾛｳ</t>
  </si>
  <si>
    <t>橋本　大輝</t>
  </si>
  <si>
    <t>ﾊｼﾓﾄ ﾋﾛｷ</t>
  </si>
  <si>
    <t>九州国際大学附属</t>
  </si>
  <si>
    <t>柏木　寛太</t>
  </si>
  <si>
    <t>ｶｼﾜｷﾞ ｶﾝﾀ</t>
  </si>
  <si>
    <t>阪梨　祐介</t>
  </si>
  <si>
    <t>ｻｶﾅｼ ﾕｳｽｹ</t>
  </si>
  <si>
    <t>平野　大智</t>
  </si>
  <si>
    <t>ﾋﾗﾉ ﾀﾞｲﾁ</t>
  </si>
  <si>
    <t>山崎　友哉</t>
  </si>
  <si>
    <t>井原</t>
  </si>
  <si>
    <t>世羅</t>
  </si>
  <si>
    <t>倉敷古城池</t>
  </si>
  <si>
    <t>大嶺　権也</t>
  </si>
  <si>
    <t>ｵｵﾐﾈ ｹﾝﾔ</t>
  </si>
  <si>
    <t>ﾁﾈﾝ ｺｳ</t>
  </si>
  <si>
    <t>名嘉眞　武士</t>
  </si>
  <si>
    <t>ﾅｶﾏ ﾀｹﾋﾄ</t>
  </si>
  <si>
    <t>濱田　三四郎</t>
  </si>
  <si>
    <t>ﾊﾏﾀﾞ ｻﾝｼﾛｳ</t>
  </si>
  <si>
    <t>松井　智</t>
  </si>
  <si>
    <t>ﾏﾂｲ ｻﾄｼ</t>
  </si>
  <si>
    <t>川薩清修館</t>
  </si>
  <si>
    <t>沖縄ｶﾄﾘｯｸ</t>
  </si>
  <si>
    <t>河原　駿輔</t>
  </si>
  <si>
    <t>ｶﾜﾊﾗ ｼｭﾝｽｹ</t>
  </si>
  <si>
    <t>咲くやこの花</t>
  </si>
  <si>
    <t>小室　真儀</t>
  </si>
  <si>
    <t>ｵﾑﾛ ﾏｻﾖｼ</t>
  </si>
  <si>
    <t>松江南</t>
  </si>
  <si>
    <t>岡野　京介</t>
  </si>
  <si>
    <t>ｵｶﾉ ｷｮｳｽｹ</t>
  </si>
  <si>
    <t>佐原</t>
  </si>
  <si>
    <t>黒熊　郁也</t>
  </si>
  <si>
    <t>ｸﾛｸﾏ ｲｸﾔ</t>
  </si>
  <si>
    <t>吉村　瑞樹</t>
  </si>
  <si>
    <t>ﾖｼﾑﾗ ﾐｽﾞｷ</t>
  </si>
  <si>
    <t>首里</t>
  </si>
  <si>
    <t>川添　優人</t>
  </si>
  <si>
    <t>ｶﾜｿﾞｴ ﾕｳﾄ</t>
  </si>
  <si>
    <t>山口　健史</t>
  </si>
  <si>
    <t>ﾔﾏｸﾞﾁ ｹﾝｼ</t>
  </si>
  <si>
    <t>竹田</t>
  </si>
  <si>
    <t>那覇</t>
  </si>
  <si>
    <t>新村　真人</t>
  </si>
  <si>
    <t>ﾆｲﾑﾗ ﾏｻﾄ</t>
  </si>
  <si>
    <t>岩崎　宏紀</t>
  </si>
  <si>
    <t>ｲﾜｻｷ ﾋﾛｷ</t>
  </si>
  <si>
    <t>宇和島東</t>
  </si>
  <si>
    <t>福地　修也</t>
  </si>
  <si>
    <t>ﾌｸﾁ ｼｭｳﾔ</t>
  </si>
  <si>
    <t>立石　和大</t>
  </si>
  <si>
    <t>ﾀﾃｲｼ ｶｽﾞﾋﾛ</t>
  </si>
  <si>
    <t>嶋田　光佑</t>
  </si>
  <si>
    <t>ｼﾏﾀﾞ ｺｳｽｹ</t>
  </si>
  <si>
    <t>伊佐　孝明</t>
  </si>
  <si>
    <t>ｲｻ ﾀｶｱｷ</t>
  </si>
  <si>
    <t>津波　尚吾</t>
  </si>
  <si>
    <t>ﾂﾊ ｼｮｳｺﾞ</t>
  </si>
  <si>
    <t>宮里　太地</t>
  </si>
  <si>
    <t>ﾐﾔｻﾞﾄ ﾀﾞｲﾁ</t>
  </si>
  <si>
    <t>野原　新隆</t>
  </si>
  <si>
    <t>ﾉﾊﾗ ｼﾝﾘｭｳ</t>
  </si>
  <si>
    <t>星野　勢七</t>
  </si>
  <si>
    <t>ﾎｼﾉ ｾﾅ</t>
  </si>
  <si>
    <t>ｱﾗｶｷ ｾｲｼﾛｳ</t>
  </si>
  <si>
    <t>永山　匠</t>
  </si>
  <si>
    <t>外間　勇太</t>
  </si>
  <si>
    <t>ﾎｶﾏ ﾊﾔﾀ</t>
  </si>
  <si>
    <t>大城　直也</t>
  </si>
  <si>
    <t>ｵｵｼﾛ ﾅｵﾔ</t>
  </si>
  <si>
    <t>久貝　勇輝</t>
  </si>
  <si>
    <t>ｸｶﾞｲ ﾕｳｷ</t>
  </si>
  <si>
    <t>仲村　將吾</t>
  </si>
  <si>
    <t>ﾅｶﾑﾗ ｼｮｳｺﾞ</t>
  </si>
  <si>
    <t>高橋　流華</t>
  </si>
  <si>
    <t>ﾀｶﾊｼ ﾙｶ</t>
  </si>
  <si>
    <t>中村　大海</t>
  </si>
  <si>
    <t>ﾅｶﾑﾗ ﾋﾛﾐ</t>
  </si>
  <si>
    <t>西﨑　優</t>
  </si>
  <si>
    <t>ﾆｼｻﾞｷ ﾏｻﾙ</t>
  </si>
  <si>
    <t>西村　勇</t>
  </si>
  <si>
    <t>ﾆｼﾑﾗ ｲｻﾑ</t>
  </si>
  <si>
    <t>西山　容平</t>
  </si>
  <si>
    <t>ﾆｼﾔﾏ ﾖｳﾍｲ</t>
  </si>
  <si>
    <t>菱刈　大貴</t>
  </si>
  <si>
    <t>ﾋｼｶﾘ ﾀﾞｲｷ</t>
  </si>
  <si>
    <t>福島　弘樹</t>
  </si>
  <si>
    <t>ﾌｸｼﾏ ﾋﾛｷ</t>
  </si>
  <si>
    <t>松田　隆宏</t>
  </si>
  <si>
    <t>ﾏﾂﾀﾞ ﾀｶﾋﾛ</t>
  </si>
  <si>
    <t>宮風呂　祐樹</t>
  </si>
  <si>
    <t>ﾐﾔﾌﾞﾛ ﾕｳｷ</t>
  </si>
  <si>
    <t>與儀　達朗</t>
  </si>
  <si>
    <t>ﾖｷﾞ ﾀﾂﾛｳ</t>
  </si>
  <si>
    <t>岡村　和哉</t>
  </si>
  <si>
    <t>ｵｶﾑﾗ ｶｽﾞﾔ</t>
  </si>
  <si>
    <t>河野　龍也</t>
  </si>
  <si>
    <t>ｶﾜﾉ ﾀﾂﾔ</t>
  </si>
  <si>
    <t>北村　宙夢</t>
  </si>
  <si>
    <t>ｷﾀﾑﾗ ﾋﾛﾑ</t>
  </si>
  <si>
    <t>木本　圭哉</t>
  </si>
  <si>
    <t>ｷﾓﾄ ｹｲﾔ</t>
  </si>
  <si>
    <t>寺田　康平</t>
  </si>
  <si>
    <t>ﾃﾗﾀﾞ ｺｳﾍｲ</t>
  </si>
  <si>
    <t>宮城　郁実</t>
  </si>
  <si>
    <t>ﾐﾔｷﾞ ｲｸﾐ</t>
  </si>
  <si>
    <t>山本　滉太</t>
  </si>
  <si>
    <t>ﾔﾏﾓﾄ ｺｳﾀ</t>
  </si>
  <si>
    <t>ﾜﾀﾅﾍﾞ ｼｮｳﾀ</t>
  </si>
  <si>
    <t>大分東</t>
  </si>
  <si>
    <t>扇　晃平</t>
  </si>
  <si>
    <t>ｲﾏﾄﾐ ﾌﾐﾔ</t>
  </si>
  <si>
    <t>栗林　大樹</t>
  </si>
  <si>
    <t>ｸﾘﾊﾞﾔｼ ﾀﾞｲｷ</t>
  </si>
  <si>
    <t>副島　将平</t>
  </si>
  <si>
    <t>ｿｴｼﾞﾏ ｼｮｳﾍｲ</t>
  </si>
  <si>
    <t>増田　晃大</t>
  </si>
  <si>
    <t>ﾏｽﾀﾞ ｺｳﾀﾞｲ</t>
  </si>
  <si>
    <t>松田　涼太郎</t>
  </si>
  <si>
    <t>ﾏﾂﾀﾞ ﾘｮｳﾀﾛｳ</t>
  </si>
  <si>
    <t>松原　善英</t>
  </si>
  <si>
    <t>ﾏﾂﾊﾞﾗ ﾖｼﾋﾃﾞ</t>
  </si>
  <si>
    <t>宮崎　礼央</t>
  </si>
  <si>
    <t>ﾐﾔｻﾞｷ ﾚｵ</t>
  </si>
  <si>
    <t>九州産業大学付属九州</t>
  </si>
  <si>
    <t>竹崎　奏詠</t>
  </si>
  <si>
    <t>ﾀｹｻﾞｷ ｿｳｴｲ</t>
  </si>
  <si>
    <t>ｳﾁﾀﾞ ﾕｷﾔ</t>
  </si>
  <si>
    <t>山口</t>
  </si>
  <si>
    <t>ｲﾄｳ ﾄｼﾋﾛ</t>
  </si>
  <si>
    <t>ｲﾄｳ ﾀｲｶﾞ</t>
  </si>
  <si>
    <t>立間　大樹</t>
  </si>
  <si>
    <t>ﾀﾂﾏ ﾋﾛｷ</t>
  </si>
  <si>
    <t>笠岡</t>
  </si>
  <si>
    <t>伊藤　翼</t>
  </si>
  <si>
    <t>ｲﾄｳ ﾂﾊﾞｻ</t>
  </si>
  <si>
    <t>山之内　寛和</t>
  </si>
  <si>
    <t>ﾔﾏﾉｳﾁ ﾋﾛｶｽﾞ</t>
  </si>
  <si>
    <t>堀野　昇太</t>
  </si>
  <si>
    <t>ﾎﾘﾉ ｼｮｳﾀ</t>
  </si>
  <si>
    <t>西山　嘉昌</t>
  </si>
  <si>
    <t>ﾆｼﾔﾏ ﾖｼﾏｻ</t>
  </si>
  <si>
    <t>ﾖｼﾀﾞ ﾋﾛﾋｺ</t>
  </si>
  <si>
    <t>ﾗ･ｻｰﾙ</t>
  </si>
  <si>
    <t>堀之内　孝泰</t>
  </si>
  <si>
    <t>ﾎﾘﾉｳﾁ ﾀｶﾔｽ</t>
  </si>
  <si>
    <t>渡邉　波輝</t>
  </si>
  <si>
    <t>ﾜﾀﾅﾍﾞ ﾅﾐｷ</t>
  </si>
  <si>
    <t>前田　悠太郎</t>
  </si>
  <si>
    <t>ﾏｴﾀﾞ ﾕｳﾀﾛｳ</t>
  </si>
  <si>
    <t>開新</t>
  </si>
  <si>
    <t>山口　正也</t>
  </si>
  <si>
    <t>ﾔﾏｸﾞﾁ ﾏｻﾔ</t>
  </si>
  <si>
    <t>寄口　裕誠</t>
  </si>
  <si>
    <t>ﾖﾘｸﾞﾁ ﾕｳｾｲ</t>
  </si>
  <si>
    <t>深見　一生</t>
  </si>
  <si>
    <t>後藤　篤史</t>
  </si>
  <si>
    <t>ｺﾞﾄｳ ｱﾂｼ</t>
  </si>
  <si>
    <t>鎌田　健太郎</t>
  </si>
  <si>
    <t>ｶﾏﾀﾞ ｹﾝﾀﾛｳ</t>
  </si>
  <si>
    <t>藤木　淑慎</t>
  </si>
  <si>
    <t>ﾌｼﾞｷ ﾄｼﾐﾂ</t>
  </si>
  <si>
    <t>洛西</t>
  </si>
  <si>
    <t>西京</t>
  </si>
  <si>
    <t>徳島県</t>
  </si>
  <si>
    <t>富岡東</t>
  </si>
  <si>
    <t>大園　佑</t>
  </si>
  <si>
    <t>ｵｵｿﾞﾉ ﾀｽｸ</t>
  </si>
  <si>
    <t>唐澤　拓弥</t>
  </si>
  <si>
    <t>ｶﾗｻﾜ ﾀｸﾔ</t>
  </si>
  <si>
    <t>群馬県</t>
  </si>
  <si>
    <t>前橋育英</t>
  </si>
  <si>
    <t>清水　郁宏</t>
  </si>
  <si>
    <t>ｼﾐｽﾞ ﾌﾐﾋﾛ</t>
  </si>
  <si>
    <t>田尻　涼</t>
  </si>
  <si>
    <t>ﾀｼﾞﾘ ﾘｮｳ</t>
  </si>
  <si>
    <t>八鹿</t>
  </si>
  <si>
    <t>谷本　元太郎</t>
  </si>
  <si>
    <t>ﾀﾆﾓﾄ ｹﾞﾝﾀﾛｳ</t>
  </si>
  <si>
    <t>青森県</t>
  </si>
  <si>
    <t>青森北</t>
  </si>
  <si>
    <t>長岡　広樹</t>
  </si>
  <si>
    <t>ﾅｶﾞｵｶ ﾋﾛｷ</t>
  </si>
  <si>
    <t>中西　蓮</t>
  </si>
  <si>
    <t>ﾅｶﾆｼ ﾚﾝ</t>
  </si>
  <si>
    <t>田辺</t>
  </si>
  <si>
    <t>波平　憲人</t>
  </si>
  <si>
    <t>ﾅﾐﾋﾗ ｹﾝﾄ</t>
  </si>
  <si>
    <t>西崎　魁人</t>
  </si>
  <si>
    <t>ﾆｼｻｷ ｶｲﾄ</t>
  </si>
  <si>
    <t>金沢二水</t>
  </si>
  <si>
    <t>福山　良</t>
  </si>
  <si>
    <t>ﾌｸﾔﾏ ﾘｮｳ</t>
  </si>
  <si>
    <t>湊　宏樹</t>
  </si>
  <si>
    <t>ﾐﾅﾄ ﾋﾛｷ</t>
  </si>
  <si>
    <t>ﾐﾔﾓﾄ ﾚｵ</t>
  </si>
  <si>
    <t>三好　巧</t>
  </si>
  <si>
    <t>ﾐﾖｼ ﾀｸﾐ</t>
  </si>
  <si>
    <t>吉川　巧哉</t>
  </si>
  <si>
    <t>ﾖｼｶﾜ ﾀｸﾔ</t>
  </si>
  <si>
    <t>大林　智哉</t>
  </si>
  <si>
    <t>ｵｵﾊﾞﾔｼ ﾄﾓﾔ</t>
  </si>
  <si>
    <t>勝野　仰</t>
  </si>
  <si>
    <t>ｶﾂﾉ ｱｵｸﾞ</t>
  </si>
  <si>
    <t>家門　淳</t>
  </si>
  <si>
    <t>ｶﾓﾝ ｼﾞｭﾝ</t>
  </si>
  <si>
    <t>雲雀丘学園</t>
  </si>
  <si>
    <t>許田　悠貴</t>
  </si>
  <si>
    <t>ｷｮﾀﾞ ﾕｳｷ</t>
  </si>
  <si>
    <t>小村　拓夢</t>
  </si>
  <si>
    <t>ｺﾑﾗ ﾀｸﾑ</t>
  </si>
  <si>
    <t>中城　洸希</t>
  </si>
  <si>
    <t>ﾅｶｼﾞｮｳ ﾋﾛｷ</t>
  </si>
  <si>
    <t>中武　寛文</t>
  </si>
  <si>
    <t>ﾅｶﾀｹ ﾋﾛﾌﾐ</t>
  </si>
  <si>
    <t>中森　一</t>
  </si>
  <si>
    <t>ﾅｶﾓﾘ ﾊｼﾞﾒ</t>
  </si>
  <si>
    <t>高松工芸</t>
  </si>
  <si>
    <t>東出　陽太</t>
  </si>
  <si>
    <t>ﾋｶﾞｼﾃﾞ ﾖｳﾀ</t>
  </si>
  <si>
    <t>川越</t>
  </si>
  <si>
    <t>ﾎﾝｺﾞｳ ﾖｳｲﾁﾛｳ</t>
  </si>
  <si>
    <t>松島　大樹</t>
  </si>
  <si>
    <t>ﾏﾂｼﾏ ﾀﾞｲｷ</t>
  </si>
  <si>
    <t>毛利　公建</t>
  </si>
  <si>
    <t>ﾓｳﾘ ｺｳｹﾝ</t>
  </si>
  <si>
    <t>安村　英俊</t>
  </si>
  <si>
    <t>ﾔｽﾑﾗ ﾋﾃﾞﾄｼ</t>
  </si>
  <si>
    <t>福大大濠</t>
  </si>
  <si>
    <t>山口　洋輝</t>
  </si>
  <si>
    <t>ﾔﾏｸﾞﾁ ﾋﾛｷ</t>
  </si>
  <si>
    <t>津名</t>
  </si>
  <si>
    <t>青山　孔明</t>
  </si>
  <si>
    <t>ｱｵﾔﾏ ｺｳﾒｲ</t>
  </si>
  <si>
    <t>中島　久維</t>
  </si>
  <si>
    <t>ﾅｶｼﾏ ﾋｻﾕｷ</t>
  </si>
  <si>
    <t>吉野　浩一</t>
  </si>
  <si>
    <t>ﾖｼﾉ ｺｳｲﾁ</t>
  </si>
  <si>
    <t>谷本　翔平</t>
  </si>
  <si>
    <t>ﾀﾆﾓﾄ ｼｮｳﾍｲ</t>
  </si>
  <si>
    <t>草野　陸</t>
  </si>
  <si>
    <t>ｸｻﾉ ﾘｸ</t>
  </si>
  <si>
    <t>高木　駿一</t>
  </si>
  <si>
    <t>ﾀｶｷ ｼｭﾝｲﾁ</t>
  </si>
  <si>
    <t>西山　龍之介</t>
  </si>
  <si>
    <t>ﾆｼﾔﾏ ﾘｭｳﾉｽｹ</t>
  </si>
  <si>
    <t>石原　修太郎</t>
  </si>
  <si>
    <t>ｲｼﾊﾗ ｼｭｳﾀﾛｳ</t>
  </si>
  <si>
    <t>米村　有造</t>
  </si>
  <si>
    <t>ﾖﾈﾑﾗ ﾕｳｿﾞｳ</t>
  </si>
  <si>
    <t>瑞陵</t>
  </si>
  <si>
    <t>楢林　佳明</t>
  </si>
  <si>
    <t>ﾅﾗﾊﾞﾔｼ ﾖｼｱｷ</t>
  </si>
  <si>
    <t>梶田　駿平</t>
  </si>
  <si>
    <t>ｶｼﾞﾀ ｼｭﾝﾍﾟｲ</t>
  </si>
  <si>
    <t>尾道北</t>
  </si>
  <si>
    <t>日野　正崇</t>
  </si>
  <si>
    <t>ﾋﾉ ﾏｻﾀｶ</t>
  </si>
  <si>
    <t>倉見　滉</t>
  </si>
  <si>
    <t>ｸﾗﾐ ﾋﾛｼ</t>
  </si>
  <si>
    <t>飯田</t>
  </si>
  <si>
    <t>谷口　健太</t>
  </si>
  <si>
    <t>ﾀﾆｸﾞﾁ ｹﾝﾀ</t>
  </si>
  <si>
    <t>橋本</t>
  </si>
  <si>
    <t>渡辺　鯛</t>
  </si>
  <si>
    <t>ﾜﾀﾅﾍﾞ ﾀｲ</t>
  </si>
  <si>
    <t>香住</t>
  </si>
  <si>
    <t>ﾌｴｷ ﾄﾓﾛｳ</t>
  </si>
  <si>
    <t>西武文理</t>
  </si>
  <si>
    <t>葛西　真武</t>
  </si>
  <si>
    <t>ｶｻｲ ﾏﾌﾞ</t>
  </si>
  <si>
    <t>五所川原農林</t>
  </si>
  <si>
    <t>倉内　亨</t>
  </si>
  <si>
    <t>ｸﾗｳﾁ ｺｳ</t>
  </si>
  <si>
    <t>美鈴が丘</t>
  </si>
  <si>
    <t>恵島　卓海</t>
  </si>
  <si>
    <t>河野　優樹</t>
  </si>
  <si>
    <t>ｶﾜﾉ ﾕｳｷ</t>
  </si>
  <si>
    <t>蔵満　周平</t>
  </si>
  <si>
    <t>ｸﾗﾐﾂ ｼｭｳﾍｲ</t>
  </si>
  <si>
    <t>ﾀﾞｲ ﾘｭｳﾀﾛｳ</t>
  </si>
  <si>
    <t>渡部　勇作</t>
  </si>
  <si>
    <t>ﾜﾀﾍﾞ ﾕｳｻｸ</t>
  </si>
  <si>
    <t>下関西</t>
  </si>
  <si>
    <t>野原　健</t>
  </si>
  <si>
    <t>ﾉﾊﾗ ﾀｹﾙ</t>
  </si>
  <si>
    <t>穴見　一佐</t>
  </si>
  <si>
    <t>ｱﾅﾐ ｶｽﾞｻ</t>
  </si>
  <si>
    <t>田中　海渡</t>
  </si>
  <si>
    <t>ﾀﾅｶ ｶｲﾄ</t>
  </si>
  <si>
    <t>早稲田佐賀</t>
  </si>
  <si>
    <t>大塚　正利</t>
  </si>
  <si>
    <t>ｵｵﾂｶ ﾏｻﾄｼ</t>
  </si>
  <si>
    <t>寺島　翔</t>
  </si>
  <si>
    <t>ﾃﾗｼﾏ ｶｹﾙ</t>
  </si>
  <si>
    <t>久留米</t>
  </si>
  <si>
    <t>岩木　翔</t>
  </si>
  <si>
    <t>ｲﾜｷ ｶｹﾙ</t>
  </si>
  <si>
    <t>札幌手稲</t>
  </si>
  <si>
    <t>上原　秀臣</t>
  </si>
  <si>
    <t>ｳｴﾊﾗ ﾋﾃﾞｵﾐ</t>
  </si>
  <si>
    <t>植村　真臣</t>
  </si>
  <si>
    <t>ｳｴﾑﾗ ﾏｻｵﾐ</t>
  </si>
  <si>
    <t>甲斐　洸樹</t>
  </si>
  <si>
    <t>ｶｲ ｺｳｷ</t>
  </si>
  <si>
    <t>仲村　康助</t>
  </si>
  <si>
    <t>安田　有輝</t>
  </si>
  <si>
    <t>ﾔｽﾀﾞ ﾕｳｷ</t>
  </si>
  <si>
    <t>茂木</t>
  </si>
  <si>
    <t>下地　伸征</t>
  </si>
  <si>
    <t>ｼﾓｼﾞ ｼﾝｾｲ</t>
  </si>
  <si>
    <t>山内　涼輔</t>
  </si>
  <si>
    <t>ﾔﾏｳﾁ ﾘｮｳｽｹ</t>
  </si>
  <si>
    <t>山下　凌</t>
  </si>
  <si>
    <t>ﾔﾏｼﾀ ﾘｮｳ</t>
  </si>
  <si>
    <t>山中　心</t>
  </si>
  <si>
    <t>ﾔﾏﾅｶ ｺｺﾛ</t>
  </si>
  <si>
    <t>水上　雅晴</t>
  </si>
  <si>
    <t>ﾐｽﾞｶﾐ ﾏｻﾊﾙ</t>
  </si>
  <si>
    <t>平井　敬斗</t>
  </si>
  <si>
    <t>ﾋﾗｲ ｹｲﾄ</t>
  </si>
  <si>
    <t>堤　賢人</t>
  </si>
  <si>
    <t>ﾂﾂﾐ ｹﾝﾄ</t>
  </si>
  <si>
    <t>吉田　一博</t>
  </si>
  <si>
    <t>ﾖｼﾀﾞ ｶｽﾞﾋﾛ</t>
  </si>
  <si>
    <t>ﾀｶｵ ﾖｳﾍｲ</t>
  </si>
  <si>
    <t>盛田　耕大</t>
  </si>
  <si>
    <t>ﾓﾘﾀ ｺｳﾀﾞｲ</t>
  </si>
  <si>
    <t>亀山　隆司</t>
  </si>
  <si>
    <t>ｶﾒﾔﾏ ﾀｶｼ</t>
  </si>
  <si>
    <t>高橋　義知</t>
  </si>
  <si>
    <t>ﾀｶﾊｼ ﾖｼﾄﾓ</t>
  </si>
  <si>
    <t>ﾖｼﾑﾗ ﾀﾂﾔ</t>
  </si>
  <si>
    <t>時實　拓紀</t>
  </si>
  <si>
    <t>ﾄｷｻﾞﾈ ﾋﾛｷ</t>
  </si>
  <si>
    <t>森下　和樹</t>
  </si>
  <si>
    <t>ﾓﾘｼﾀ ｶｽﾞｷ</t>
  </si>
  <si>
    <t>竹本　一晴</t>
  </si>
  <si>
    <t>ﾀｹﾓﾄ ｲｯｾｲ</t>
  </si>
  <si>
    <t>中津南</t>
  </si>
  <si>
    <t>金岡　拓哉</t>
  </si>
  <si>
    <t>ｶﾅｵｶ ﾀｸﾔ</t>
  </si>
  <si>
    <t>大島商船</t>
  </si>
  <si>
    <t>御厨　徹</t>
  </si>
  <si>
    <t>ﾐｸﾘﾔ ﾄｵﾙ</t>
  </si>
  <si>
    <t>野木　侃</t>
  </si>
  <si>
    <t>ﾉｷﾞ ﾂﾖｼ</t>
  </si>
  <si>
    <t>古川　元輝</t>
  </si>
  <si>
    <t>ﾌﾙｶﾜ ﾓﾄｷ</t>
  </si>
  <si>
    <t>堤　隆行</t>
  </si>
  <si>
    <t>ﾂﾂﾐ ﾀｶﾕｷ</t>
  </si>
  <si>
    <t>山戸　一輝</t>
  </si>
  <si>
    <t>上野丘</t>
  </si>
  <si>
    <t>高山　直人</t>
  </si>
  <si>
    <t>ﾀｶﾔﾏ ﾅｵﾄ</t>
  </si>
  <si>
    <t>亀山　哲志</t>
  </si>
  <si>
    <t>ｶﾒﾔﾏ ｻﾄｼ</t>
  </si>
  <si>
    <t>安藤　貴信</t>
  </si>
  <si>
    <t>ｱﾝﾄﾞｳ ﾀｶﾉﾌﾞ</t>
  </si>
  <si>
    <t>三重総合</t>
  </si>
  <si>
    <t>石井　佑汰</t>
  </si>
  <si>
    <t>ｲｼｲ ﾕｳﾀ</t>
  </si>
  <si>
    <t>岩佐　宏海</t>
  </si>
  <si>
    <t>ｲﾜｻ ﾋﾛﾐ</t>
  </si>
  <si>
    <t>桃山学院</t>
  </si>
  <si>
    <t>大神　耕介</t>
  </si>
  <si>
    <t>ｵｵｶﾞﾐ ｺｳｽｹ</t>
  </si>
  <si>
    <t>嘉手納　知也</t>
  </si>
  <si>
    <t>ｶﾃﾞﾅ ﾄﾓﾔ</t>
  </si>
  <si>
    <t>那覇国際</t>
  </si>
  <si>
    <t>定久　裕平</t>
  </si>
  <si>
    <t>ｻﾀﾞﾋｻ ﾕｳﾍｲ</t>
  </si>
  <si>
    <t>津山</t>
  </si>
  <si>
    <t>平山　誉士</t>
  </si>
  <si>
    <t>ﾋﾗﾔﾏ ﾀｶｼ</t>
  </si>
  <si>
    <t>村上　隆一</t>
  </si>
  <si>
    <t>ﾑﾗｶﾐ ﾘｭｳｲﾁ</t>
  </si>
  <si>
    <t>盛　将嘉</t>
  </si>
  <si>
    <t>ﾓﾘ ﾏｻﾖｼ</t>
  </si>
  <si>
    <t>田村　知也</t>
  </si>
  <si>
    <t>ﾀﾑﾗ ﾄﾓﾔ</t>
  </si>
  <si>
    <t>尾関　敏成</t>
  </si>
  <si>
    <t>梶原　晃</t>
  </si>
  <si>
    <t>ｶｼﾞﾜﾗ ｱｷﾗ</t>
  </si>
  <si>
    <t>平野　佑季</t>
  </si>
  <si>
    <t>ﾋﾗﾉ ﾕｳｷ</t>
  </si>
  <si>
    <t>高鍋</t>
  </si>
  <si>
    <t>ﾀｶﾂ ﾃﾙｻﾄ</t>
  </si>
  <si>
    <t>木脇　広大</t>
  </si>
  <si>
    <t>ｷﾜｷ ｺｳﾀﾞｲ</t>
  </si>
  <si>
    <t>井田　真太郎</t>
  </si>
  <si>
    <t>ｲﾀ ｼﾝﾀﾛｳ</t>
  </si>
  <si>
    <t>江頭　洸太</t>
  </si>
  <si>
    <t>ｴｶﾞｼﾗ ｺｳﾀ</t>
  </si>
  <si>
    <t>川合　航也</t>
  </si>
  <si>
    <t>藤　紘和</t>
  </si>
  <si>
    <t>ﾄｳ ﾋﾛｶｽﾞ</t>
  </si>
  <si>
    <t>溝川　大輝</t>
  </si>
  <si>
    <t>ﾐｿﾞｶﾜ ﾀﾞｲｷ</t>
  </si>
  <si>
    <t>宮田　竜輔</t>
  </si>
  <si>
    <t>ﾐﾔﾀ ﾘｮｳｽｹ</t>
  </si>
  <si>
    <t>岡本　滉平</t>
  </si>
  <si>
    <t>ｵｶﾓﾄ ｺｳﾍｲ</t>
  </si>
  <si>
    <t>香椎</t>
  </si>
  <si>
    <t>大野　裕介</t>
  </si>
  <si>
    <t>ｵｵﾉ ﾕｳｽｹ</t>
  </si>
  <si>
    <t>長瀬　智彦</t>
  </si>
  <si>
    <t>ﾅｶﾞｾ ﾄﾓﾋｺ</t>
  </si>
  <si>
    <t>光枝　剛</t>
  </si>
  <si>
    <t>ﾐﾂｴﾀﾞ ｺﾞｳ</t>
  </si>
  <si>
    <t>西畑　貴喜</t>
  </si>
  <si>
    <t>ﾆｼﾊﾞﾀ ﾀｶﾖｼ</t>
  </si>
  <si>
    <t>藤島</t>
  </si>
  <si>
    <t>久代　祐司</t>
  </si>
  <si>
    <t>ｸｼﾛ ﾕｳｼﾞ</t>
  </si>
  <si>
    <t>柏崎翔洋</t>
  </si>
  <si>
    <t>益田　修太郎</t>
  </si>
  <si>
    <t>ﾏｽﾀﾞ ｼｭｳﾀﾛｳ</t>
  </si>
  <si>
    <t>豊津</t>
  </si>
  <si>
    <t>時貞　壮志</t>
  </si>
  <si>
    <t>ﾄｷｻﾀﾞ ｿｳｼ</t>
  </si>
  <si>
    <t>難波　匠人</t>
  </si>
  <si>
    <t>ﾅﾝﾊﾞ ﾀｸﾄ</t>
  </si>
  <si>
    <t>白陵</t>
  </si>
  <si>
    <t>八木　光太郎</t>
  </si>
  <si>
    <t>ﾔｷﾞ ｺｳﾀﾛｳ</t>
  </si>
  <si>
    <t>有田　優希</t>
  </si>
  <si>
    <t>ｱﾘﾀ ﾕｳｷ</t>
  </si>
  <si>
    <t>ﾋﾀﾞｶ ﾚｵ</t>
  </si>
  <si>
    <t>宮川　和之</t>
  </si>
  <si>
    <t>ﾐﾔｶﾞﾜ ｶｽﾞﾕｷ</t>
  </si>
  <si>
    <t>興南</t>
  </si>
  <si>
    <t>ﾊﾏｻｷ ﾄﾓｷ</t>
  </si>
  <si>
    <t>小野田</t>
  </si>
  <si>
    <t>ﾀｶﾊｼ ﾅｵﾄ</t>
  </si>
  <si>
    <t>柳田　壮真</t>
  </si>
  <si>
    <t>ﾔﾅｷﾞﾀ ｿｳﾏ</t>
  </si>
  <si>
    <t>浦　修造</t>
  </si>
  <si>
    <t>ｳﾗ ｼｭｳｿﾞｳ</t>
  </si>
  <si>
    <t>石橋　諒士</t>
  </si>
  <si>
    <t>ｲｼﾊﾞｼ ﾘｮｳｼﾞ</t>
  </si>
  <si>
    <t>上村　知樹</t>
  </si>
  <si>
    <t>ｶﾐﾑﾗ ﾄﾓｷ</t>
  </si>
  <si>
    <t>大津緑洋</t>
  </si>
  <si>
    <t>川嵜　拓海</t>
  </si>
  <si>
    <t>ｶﾜｻｷ ﾀｸﾐ</t>
  </si>
  <si>
    <t>宮崎　啓介</t>
  </si>
  <si>
    <t>ﾐﾔｻﾞｷ ｹｲｽｹ</t>
  </si>
  <si>
    <t>矢野　陸雄</t>
  </si>
  <si>
    <t>ﾔﾉ ﾘｸｵ</t>
  </si>
  <si>
    <t>山﨑　僚也</t>
  </si>
  <si>
    <t>ﾔﾏｻｷ ﾘｮｳﾔ</t>
  </si>
  <si>
    <t>山城　健太</t>
  </si>
  <si>
    <t>ﾔﾏｼﾛ ｹﾝﾀ</t>
  </si>
  <si>
    <t>球陽</t>
  </si>
  <si>
    <t>ﾓﾘ ﾕｳｷ</t>
  </si>
  <si>
    <t>黒岩　宣明</t>
  </si>
  <si>
    <t>ｸﾛｲﾜ ﾉﾌﾞｱｷ</t>
  </si>
  <si>
    <t>奥　海勇斗</t>
  </si>
  <si>
    <t>ｵｸ ｶｲﾄ</t>
  </si>
  <si>
    <t>梶村　大智</t>
  </si>
  <si>
    <t>ｶｼﾞﾑﾗ ﾀﾞｲﾁ</t>
  </si>
  <si>
    <t>佐藤　幸樹</t>
  </si>
  <si>
    <t>ｻﾄｳ ｺｳｷ</t>
  </si>
  <si>
    <t>広工大</t>
  </si>
  <si>
    <t>佐藤　秀政</t>
  </si>
  <si>
    <t>ｻﾄｳ ﾋﾃﾞﾏｻ</t>
  </si>
  <si>
    <t>繁永　雄祐</t>
  </si>
  <si>
    <t>ｼｹﾞﾅｶﾞ ﾕｳｽｹ</t>
  </si>
  <si>
    <t>野田学園</t>
  </si>
  <si>
    <t>野田　柊磨</t>
  </si>
  <si>
    <t>ﾉﾀﾞ ｼｭｳﾏ</t>
  </si>
  <si>
    <t>江藤　真太郎</t>
  </si>
  <si>
    <t>ｴﾄｳ ｼﾝﾀﾛｳ</t>
  </si>
  <si>
    <t>山上　修玄</t>
  </si>
  <si>
    <t>ﾔﾏｶﾞﾐ ﾏｻﾊﾙ</t>
  </si>
  <si>
    <t>平田　大河</t>
  </si>
  <si>
    <t>ﾋﾗﾀ ﾀｲｶﾞ</t>
  </si>
  <si>
    <t>新本　晃士</t>
  </si>
  <si>
    <t>ｱﾗﾓﾄ ｺｳｼﾞ</t>
  </si>
  <si>
    <t>浦添</t>
  </si>
  <si>
    <t>稲福　北斗</t>
  </si>
  <si>
    <t>ｲﾅﾌｸ ﾎｸﾄ</t>
  </si>
  <si>
    <t>合谷　直敏</t>
  </si>
  <si>
    <t>ｺﾞｳﾔ ﾅｵﾄ</t>
  </si>
  <si>
    <t>清水　皓平</t>
  </si>
  <si>
    <t>高本　晃一</t>
  </si>
  <si>
    <t>ﾀｶﾓﾄ ｺｳｲﾁ</t>
  </si>
  <si>
    <t>中田　恭真</t>
  </si>
  <si>
    <t>ﾅｶﾀ ﾔｽﾏ</t>
  </si>
  <si>
    <t>中ノ瀬　聡一郎</t>
  </si>
  <si>
    <t>ﾅｶﾉｾ ｿｳｲﾁﾛｳ</t>
  </si>
  <si>
    <t>林　佑成</t>
  </si>
  <si>
    <t>ﾊﾔｼ ﾕｳｾｲ</t>
  </si>
  <si>
    <t>府中</t>
  </si>
  <si>
    <t>廣松　昌平</t>
  </si>
  <si>
    <t>ﾋﾛﾏﾂ ｼｮｳﾍｲ</t>
  </si>
  <si>
    <t>宮本　康平</t>
  </si>
  <si>
    <t>ﾐﾔﾓﾄ ｺｳﾍｲ</t>
  </si>
  <si>
    <t>矢代　知寛</t>
  </si>
  <si>
    <t>ﾔﾀﾞｲ ﾄﾓﾋﾛ</t>
  </si>
  <si>
    <t>西脇</t>
  </si>
  <si>
    <t>吉田　遼</t>
  </si>
  <si>
    <t>ﾖｼﾀﾞ ﾘｮｳ</t>
  </si>
  <si>
    <t>横浜翠嵐</t>
  </si>
  <si>
    <t>扇浦　拓也</t>
  </si>
  <si>
    <t>吉村　紀廣</t>
  </si>
  <si>
    <t>ﾖｼﾑﾗ ﾄｼﾋﾛ</t>
  </si>
  <si>
    <t>金沢大学附属</t>
  </si>
  <si>
    <t>門田　優太</t>
  </si>
  <si>
    <t>ｶﾄﾞﾀ ﾕｳﾀ</t>
  </si>
  <si>
    <t>北嶋　諒太郎</t>
  </si>
  <si>
    <t>ｷﾀｼﾞﾏ ﾘｮｳﾀﾛｳ</t>
  </si>
  <si>
    <t>諏訪　雄山</t>
  </si>
  <si>
    <t>ｽﾜ ﾕｳｻﾞﾝ</t>
  </si>
  <si>
    <t>桜ｹ丘</t>
  </si>
  <si>
    <t>西岡　宰</t>
  </si>
  <si>
    <t>ﾆｼｵｶ ﾂｶｻ</t>
  </si>
  <si>
    <t>佐世　晶彦</t>
  </si>
  <si>
    <t>ｻﾖ ｱｷﾋｺ</t>
  </si>
  <si>
    <t>大分上野丘</t>
  </si>
  <si>
    <t>白石　啓太</t>
  </si>
  <si>
    <t>ｼﾗｲｼ ｹｲﾀ</t>
  </si>
  <si>
    <t>蒲池　大聖</t>
  </si>
  <si>
    <t>ｶﾏﾁ ﾀｲｾｲ</t>
  </si>
  <si>
    <t>中村　寛人</t>
  </si>
  <si>
    <t>ﾅｶﾑﾗ ﾋﾛﾄ</t>
  </si>
  <si>
    <t>広島城北</t>
  </si>
  <si>
    <t>土本　潤</t>
  </si>
  <si>
    <t>ﾂﾁﾓﾄ ｼﾞｭﾝ</t>
  </si>
  <si>
    <t>崎長　雅史</t>
  </si>
  <si>
    <t>ｻｷﾅｶﾞ ﾏｻｼ</t>
  </si>
  <si>
    <t>戸次　道宏</t>
  </si>
  <si>
    <t>ﾍﾂｷﾞ ﾐﾁﾋﾛ</t>
  </si>
  <si>
    <t>川添　勇生</t>
  </si>
  <si>
    <t>ｶﾜｿﾞｴ ﾕｳｾｲ</t>
  </si>
  <si>
    <t>小池　明生</t>
  </si>
  <si>
    <t>ｺｲｹ ｱｷｵ</t>
  </si>
  <si>
    <t>北野</t>
  </si>
  <si>
    <t>岡　海都希</t>
  </si>
  <si>
    <t>増田　崇至</t>
  </si>
  <si>
    <t>ﾏｽﾀﾞ ﾀｶｼ</t>
  </si>
  <si>
    <t>佐藤　樹</t>
  </si>
  <si>
    <t>ｻﾄｳ ﾀﾂｷ</t>
  </si>
  <si>
    <t>谷川　巧</t>
  </si>
  <si>
    <t>ﾀﾆｶﾞﾜ ﾀｸﾐ</t>
  </si>
  <si>
    <t>鮎川　真樹</t>
  </si>
  <si>
    <t>ｱﾕｶﾜ ﾏｻｷ</t>
  </si>
  <si>
    <t>ﾐｳﾗ ﾕｳﾀﾞｲ</t>
  </si>
  <si>
    <t>熊本工業</t>
  </si>
  <si>
    <t>後藤　駿</t>
  </si>
  <si>
    <t>ｺﾞﾄｳ ｼｭﾝ</t>
  </si>
  <si>
    <t>塚本　新</t>
  </si>
  <si>
    <t>ﾂｶﾓﾄ ﾊｼﾞﾒ</t>
  </si>
  <si>
    <t>久米島</t>
  </si>
  <si>
    <t>嘉数　翔太</t>
  </si>
  <si>
    <t>ｶｶｽﾞ ｼｮｳﾀ</t>
  </si>
  <si>
    <t>兼田　将吾</t>
  </si>
  <si>
    <t>ｶﾈﾀﾞ ｼｮｳｺﾞ</t>
  </si>
  <si>
    <t>五日市</t>
  </si>
  <si>
    <t>鶴田　高悠</t>
  </si>
  <si>
    <t>ﾂﾙﾀﾞ ﾀｶﾋﾛ</t>
  </si>
  <si>
    <t>大串　拓海</t>
  </si>
  <si>
    <t>ｵｵｸﾞｼ ﾀｸﾐ</t>
  </si>
  <si>
    <t>三宅　高雅</t>
  </si>
  <si>
    <t>ﾐﾔｹ ﾀｶﾏｻ</t>
  </si>
  <si>
    <t>岡崎</t>
  </si>
  <si>
    <t>柏木　優希</t>
  </si>
  <si>
    <t>ｶｼﾜｷﾞ ﾕｳｷ</t>
  </si>
  <si>
    <t>後藤　大輝</t>
  </si>
  <si>
    <t>折戸　友哉</t>
  </si>
  <si>
    <t>ｵﾘﾄ ﾄﾓﾔ</t>
  </si>
  <si>
    <t>下川　一貴</t>
  </si>
  <si>
    <t>ｼﾓｶﾜ ｶｽﾞｷ</t>
  </si>
  <si>
    <t>久留米附設</t>
  </si>
  <si>
    <t>ﾀｶﾀﾞ ｶｽﾞﾄ</t>
  </si>
  <si>
    <t>松木　優太</t>
  </si>
  <si>
    <t>ﾏﾂｷ ﾕｳﾀ</t>
  </si>
  <si>
    <t>竹下　一輝</t>
  </si>
  <si>
    <t>ﾀｹｼﾀ ｶｽﾞｷ</t>
  </si>
  <si>
    <t>濱崎　恵</t>
  </si>
  <si>
    <t>ﾊﾏｻｷ ﾒｸﾞﾑ</t>
  </si>
  <si>
    <t>田旗　栄太</t>
  </si>
  <si>
    <t>ﾀﾊﾞﾀ ｴｲﾀ</t>
  </si>
  <si>
    <t>掛川西</t>
  </si>
  <si>
    <t>向井　陸</t>
  </si>
  <si>
    <t>ﾑｶｲ ﾘｸ</t>
  </si>
  <si>
    <t>豊見城南</t>
  </si>
  <si>
    <t>河原崎　啓史</t>
  </si>
  <si>
    <t>ｶﾜﾗｻﾞｷ ｹｲｼﾞ</t>
  </si>
  <si>
    <t>鳥居　裕規</t>
  </si>
  <si>
    <t>ﾄﾘｲ ﾕｳｷ</t>
  </si>
  <si>
    <t>本郷</t>
  </si>
  <si>
    <t>藤澤　圭大</t>
  </si>
  <si>
    <t>ﾌｼﾞｻﾜ ｹｲﾀ</t>
  </si>
  <si>
    <t>海口　直弥</t>
  </si>
  <si>
    <t>ｳﾐｸﾞﾁ ﾅｵﾔ</t>
  </si>
  <si>
    <t>中島　隆史</t>
  </si>
  <si>
    <t>ﾅｶｼﾏ ﾀｶﾌﾐ</t>
  </si>
  <si>
    <t>水崎　直哉</t>
  </si>
  <si>
    <t>ﾐｽﾞｻｷ ﾅｵﾔ</t>
  </si>
  <si>
    <t>飛永　諒一郎</t>
  </si>
  <si>
    <t>ﾄﾋﾞﾅｶﾞ ﾘｮｳｲﾁﾛｳ</t>
  </si>
  <si>
    <t>ｵｵｼﾛ ｶﾝﾀ</t>
  </si>
  <si>
    <t>新垣　幸治</t>
  </si>
  <si>
    <t>ｱﾗｶｷ ｺｳｼﾞ</t>
  </si>
  <si>
    <t>ﾊﾗﾀﾞ ｼｮｳﾀﾛｳ</t>
  </si>
  <si>
    <t>中島　勇貴</t>
  </si>
  <si>
    <t>ﾅｶｼﾏ ﾕｳｷ</t>
  </si>
  <si>
    <t>ｿｳﾏ ﾀｸﾐ</t>
  </si>
  <si>
    <t>川永　大樹</t>
  </si>
  <si>
    <t>ｶﾜﾅｶﾞ ﾀﾞｲｷ</t>
  </si>
  <si>
    <t>成宮　諒治</t>
  </si>
  <si>
    <t>ﾅﾙﾐﾔ ﾘｮｳｼﾞ</t>
  </si>
  <si>
    <t>小城　久美子</t>
  </si>
  <si>
    <t>ｺｼﾞｮｳ ｸﾐｺ</t>
  </si>
  <si>
    <t>藤村　柚紀子</t>
  </si>
  <si>
    <t>ﾌｼﾞﾑﾗ ﾕｷｺ</t>
  </si>
  <si>
    <t>多治見北</t>
  </si>
  <si>
    <t>佐藤　咲季</t>
  </si>
  <si>
    <t>ｻﾄｳ ｻｷ</t>
  </si>
  <si>
    <t>秋田県</t>
  </si>
  <si>
    <t>秋田南</t>
  </si>
  <si>
    <t>青木　円花</t>
  </si>
  <si>
    <t>ｱｵｷ ﾏﾄﾞｶ</t>
  </si>
  <si>
    <t>高志</t>
  </si>
  <si>
    <t>木村　円香</t>
  </si>
  <si>
    <t>ｷﾑﾗ ﾏﾄﾞｶ</t>
  </si>
  <si>
    <t>武田　佳子</t>
  </si>
  <si>
    <t>ﾀｹﾀﾞ ﾖｼｺ</t>
  </si>
  <si>
    <t>ﾉｰﾄﾙﾀﾞﾑ清心</t>
  </si>
  <si>
    <t>泊　由里子</t>
  </si>
  <si>
    <t>ﾄﾏﾘ ﾕﾘｺ</t>
  </si>
  <si>
    <t>松隈　倫子</t>
  </si>
  <si>
    <t>ﾏﾂｸﾏ ﾐﾁｺ</t>
  </si>
  <si>
    <t>吉冨　絢子</t>
  </si>
  <si>
    <t>ﾖｼﾄﾐ ｱﾔｺ</t>
  </si>
  <si>
    <t>西見　泉美</t>
  </si>
  <si>
    <t>ﾆｼﾐ ｲｽﾞﾐ</t>
  </si>
  <si>
    <t>満崎　千里</t>
  </si>
  <si>
    <t>ﾐﾂｻﾞｷ ｾﾝﾘ</t>
  </si>
  <si>
    <t>ﾙｰﾃﾙ学院</t>
  </si>
  <si>
    <t>佐藤　茉優</t>
  </si>
  <si>
    <t>ｻﾄｳ ﾏﾕ</t>
  </si>
  <si>
    <t>森　奈津美</t>
  </si>
  <si>
    <t>ﾓﾘ ﾅﾂﾐ</t>
  </si>
  <si>
    <t>折尾愛真</t>
  </si>
  <si>
    <t>大宅　梨香</t>
  </si>
  <si>
    <t>ｵｵﾀｸ ﾘｶ</t>
  </si>
  <si>
    <t>山口　夏鈴</t>
  </si>
  <si>
    <t>ﾔﾏｸﾞﾁ ｶﾘﾝ</t>
  </si>
  <si>
    <t>池田　衣梨子</t>
  </si>
  <si>
    <t>ｲｹﾀﾞ ｴﾘｺ</t>
  </si>
  <si>
    <t>北原　奏瑛</t>
  </si>
  <si>
    <t>ｷﾀﾊﾗ ｶﾅｴ</t>
  </si>
  <si>
    <t>西条</t>
  </si>
  <si>
    <t>西澤　寿綺</t>
  </si>
  <si>
    <t>ﾆｼｻﾞﾜ ﾋｻｷ</t>
  </si>
  <si>
    <t>福岡雙葉</t>
  </si>
  <si>
    <t>田中　みずほ</t>
  </si>
  <si>
    <t>ﾀﾅｶ ﾐｽﾞﾎ</t>
  </si>
  <si>
    <t>濟々黌</t>
  </si>
  <si>
    <t>宮川　はるか</t>
  </si>
  <si>
    <t>ﾐﾔｶﾜ ﾊﾙｶ</t>
  </si>
  <si>
    <t>古賀　菜穂子</t>
  </si>
  <si>
    <t>ｺｶﾞ ﾅｵｺ</t>
  </si>
  <si>
    <t>朝倉</t>
  </si>
  <si>
    <t>加地　桂子</t>
  </si>
  <si>
    <t>ｶｼﾞ ｹｲｺ</t>
  </si>
  <si>
    <t>四谷雙葉</t>
  </si>
  <si>
    <t>天野　栞</t>
  </si>
  <si>
    <t>ｱﾏﾉ ｼｵﾘ</t>
  </si>
  <si>
    <t>清田　明日香</t>
  </si>
  <si>
    <t>ｷﾖﾀ ｱｽｶ</t>
  </si>
  <si>
    <t>南　優花</t>
  </si>
  <si>
    <t>ﾐﾅﾐ ﾕｳｶ</t>
  </si>
  <si>
    <t>種子島</t>
  </si>
  <si>
    <t>秋吉　美来</t>
  </si>
  <si>
    <t>ｱｷﾖｼ ﾐｸ</t>
  </si>
  <si>
    <t>筑紫女学園</t>
  </si>
  <si>
    <t>栗山　紗矢香</t>
  </si>
  <si>
    <t>ｸﾘﾔﾏ ｻﾔｶ</t>
  </si>
  <si>
    <t>ｼﾞｮｳ ｶｵﾘ</t>
  </si>
  <si>
    <t>ﾔﾏｻｷ ﾊﾅｶ</t>
  </si>
  <si>
    <t>松田　美紀</t>
  </si>
  <si>
    <t>ﾏﾂﾀﾞ ﾐｷ</t>
  </si>
  <si>
    <t>古賀　夕貴</t>
  </si>
  <si>
    <t>小山　夏生</t>
  </si>
  <si>
    <t>ｺﾔﾏ ﾅﾂｷ</t>
  </si>
  <si>
    <t>和歌山北</t>
  </si>
  <si>
    <t>本田　奈樹</t>
  </si>
  <si>
    <t>ﾎﾝﾀﾞ ﾅﾅ</t>
  </si>
  <si>
    <t>宮下　瞳</t>
  </si>
  <si>
    <t>ﾐﾔｼﾀ ﾋﾄﾐ</t>
  </si>
  <si>
    <t>吉元　佑美香</t>
  </si>
  <si>
    <t>ﾖｼﾓﾄ ﾕﾐｶ</t>
  </si>
  <si>
    <t>鹿児島女子</t>
  </si>
  <si>
    <t>出水</t>
  </si>
  <si>
    <t>徳重　想野佳</t>
  </si>
  <si>
    <t>ﾄｸｼｹﾞ ｿﾉｶ</t>
  </si>
  <si>
    <t>大杉　舞</t>
  </si>
  <si>
    <t>ｵｵｽｷﾞ ﾏｲ</t>
  </si>
  <si>
    <t>山田　佳映</t>
  </si>
  <si>
    <t>ﾔﾏﾀﾞ ｶｴ</t>
  </si>
  <si>
    <t>岩崎　百恵</t>
  </si>
  <si>
    <t>ｲﾜｻｷ ﾓﾓｴ</t>
  </si>
  <si>
    <t>後藤　加代</t>
  </si>
  <si>
    <t>ｺﾞﾄｳ ｶﾖ</t>
  </si>
  <si>
    <t>平湯　ひかり</t>
  </si>
  <si>
    <t>ﾋﾗﾕ ﾋｶﾘ</t>
  </si>
  <si>
    <t>石田　蘭</t>
  </si>
  <si>
    <t>ｲｼﾀﾞ ﾗﾝ</t>
  </si>
  <si>
    <t>谷　知子</t>
  </si>
  <si>
    <t>ﾀﾆ ﾄﾓｺ</t>
  </si>
  <si>
    <t>池田　和花子</t>
  </si>
  <si>
    <t>ｲｹﾀﾞ ﾜｶｺ</t>
  </si>
  <si>
    <t>松本　祐里奈</t>
  </si>
  <si>
    <t>ﾏﾂﾓﾄ ﾕﾘﾅ</t>
  </si>
  <si>
    <t>重永　乃理子</t>
  </si>
  <si>
    <t>ｼｹﾞﾅｶﾞ ﾉﾘｺ</t>
  </si>
  <si>
    <t>中村学園女子</t>
  </si>
  <si>
    <t>水野得　実佑</t>
  </si>
  <si>
    <t>ﾐｽﾞﾉｴ ﾐﾕｳ</t>
  </si>
  <si>
    <t>片山　晴日</t>
  </si>
  <si>
    <t>ｶﾀﾔﾏ ﾊﾙｶ</t>
  </si>
  <si>
    <t>福岡大学附属若葉</t>
  </si>
  <si>
    <t>ｺｼﾏ ｱｷﾎ</t>
  </si>
  <si>
    <t>普天間</t>
  </si>
  <si>
    <t>竹之前　かすみ</t>
  </si>
  <si>
    <t>ﾀｹﾉﾏｴ ｶｽﾐ</t>
  </si>
  <si>
    <t>當村　春郁</t>
  </si>
  <si>
    <t>ﾄｳﾑﾗ ﾊﾙｶ</t>
  </si>
  <si>
    <t>太田　亜矢</t>
  </si>
  <si>
    <t>ｵｵﾀ ｱﾔ</t>
  </si>
  <si>
    <t>鞍手竜徳</t>
  </si>
  <si>
    <t>ﾖｼｶﾜ ﾅｵ</t>
  </si>
  <si>
    <t>ルーテル学院</t>
  </si>
  <si>
    <t>千原台</t>
  </si>
  <si>
    <t>今村　綾香</t>
  </si>
  <si>
    <t>ｲﾏﾑﾗ ｱﾔｶ</t>
  </si>
  <si>
    <t>岡本　佳代</t>
  </si>
  <si>
    <t>ｵｶﾓﾄ ｶﾖ</t>
  </si>
  <si>
    <t>坂口　天音</t>
  </si>
  <si>
    <t>ｻｶｸﾞﾁ ｱﾏﾈ</t>
  </si>
  <si>
    <t>ﾀｶｷ ﾕｲｶ</t>
  </si>
  <si>
    <t>田中　彩夏</t>
  </si>
  <si>
    <t>ﾀﾅｶ ｻﾔｶ</t>
  </si>
  <si>
    <t>辻󠄀　笑</t>
  </si>
  <si>
    <t>ﾂｼﾞ ｴﾐ</t>
  </si>
  <si>
    <t>冨松　南那</t>
  </si>
  <si>
    <t>ﾄﾐﾏﾂ ﾅﾅ</t>
  </si>
  <si>
    <t>東明</t>
  </si>
  <si>
    <t>板倉　衣里</t>
  </si>
  <si>
    <t>ｲﾀｸﾗ ｴﾘ</t>
  </si>
  <si>
    <t>久保山　晴菜</t>
  </si>
  <si>
    <t>ｸﾎﾞﾔﾏ ﾊﾙﾅ</t>
  </si>
  <si>
    <t>ﾀｶﾊｼ ﾐｻﾄ</t>
  </si>
  <si>
    <t>玉川　茜</t>
  </si>
  <si>
    <t>ﾀﾏｶﾞﾜ ｱｶﾈ</t>
  </si>
  <si>
    <t>花田　優理</t>
  </si>
  <si>
    <t>ﾊﾅﾀﾞ ﾕﾘ</t>
  </si>
  <si>
    <t>ﾊﾏｻｷ ｱﾔﾘ</t>
  </si>
  <si>
    <t>原　菜月</t>
  </si>
  <si>
    <t>ﾊﾗ ﾅﾂｷ</t>
  </si>
  <si>
    <t>工藤　佑華</t>
  </si>
  <si>
    <t>ｸﾄﾞｳ ﾕｳｶ</t>
  </si>
  <si>
    <t>俵山　菜々夏</t>
  </si>
  <si>
    <t>ﾀﾜﾗﾔﾏ ﾅﾅｶ</t>
  </si>
  <si>
    <t>守田　詩歩</t>
  </si>
  <si>
    <t>ﾓﾘﾀ ｼﾎ</t>
  </si>
  <si>
    <t>中村女子</t>
  </si>
  <si>
    <t>徳本　鈴奈</t>
  </si>
  <si>
    <t>ﾄｸﾓﾄ ｽｽﾞﾅ</t>
  </si>
  <si>
    <t>清島　未有</t>
  </si>
  <si>
    <t>ｷﾖｼﾏ ﾐｳ</t>
  </si>
  <si>
    <t>西川　チカコ</t>
  </si>
  <si>
    <t>ﾆｼｶﾜ ﾁｶｺ</t>
  </si>
  <si>
    <t>二宮　里恵</t>
  </si>
  <si>
    <t>ﾆﾉﾐﾔ ﾘｴ</t>
  </si>
  <si>
    <t>三上　彩</t>
  </si>
  <si>
    <t>ﾐｶﾐ ｱﾔ</t>
  </si>
  <si>
    <t>江田　なつみ</t>
  </si>
  <si>
    <t>ｺｳﾀﾞ ﾅﾂﾐ</t>
  </si>
  <si>
    <t>福岡大学付属若葉</t>
  </si>
  <si>
    <t>下川　万里奈</t>
  </si>
  <si>
    <t>ｼﾓｶﾜ ﾏﾘﾅ</t>
  </si>
  <si>
    <t>権瓶　明日夏</t>
  </si>
  <si>
    <t>ｺﾞﾝﾍﾟｲ ｱｽｶ</t>
  </si>
  <si>
    <t>光恒　悠里</t>
  </si>
  <si>
    <t>ﾐﾂﾈ ﾕﾘ</t>
  </si>
  <si>
    <t>旭　真奈</t>
  </si>
  <si>
    <t>ｱｻﾋ ﾏﾅ</t>
  </si>
  <si>
    <t>鈴木　百華</t>
  </si>
  <si>
    <t>ｽｽﾞｷ ﾓﾓｶ</t>
  </si>
  <si>
    <t>松宮　茜</t>
  </si>
  <si>
    <t>ﾏﾂﾐﾔ ｱｶﾈ</t>
  </si>
  <si>
    <t>四條畷学園</t>
  </si>
  <si>
    <t>今村　菜々子</t>
  </si>
  <si>
    <t>ｲﾏﾑﾗ ﾅﾅｺ</t>
  </si>
  <si>
    <t>石丸　来未</t>
  </si>
  <si>
    <t>ｲｼﾏﾙ ｸﾙﾐ</t>
  </si>
  <si>
    <t>自由が丘</t>
  </si>
  <si>
    <t>萩</t>
  </si>
  <si>
    <t>水盛　真紀</t>
  </si>
  <si>
    <t>ﾐｽﾞﾓﾘ ﾏｷ</t>
  </si>
  <si>
    <t>鳳凰</t>
  </si>
  <si>
    <t>下石原　早希</t>
  </si>
  <si>
    <t>ｼﾓｲｼﾊﾗ ｻｷ</t>
  </si>
  <si>
    <t>中村　美香</t>
  </si>
  <si>
    <t>ﾅｶﾑﾗ ﾐｶ</t>
  </si>
  <si>
    <t>熊本信愛女学院</t>
  </si>
  <si>
    <t>小塚　美咲</t>
  </si>
  <si>
    <t>ｺﾂｶ ﾐｻｷ</t>
  </si>
  <si>
    <t>靜　早紀</t>
  </si>
  <si>
    <t>ｼｽﾞｶ ｻｷ</t>
  </si>
  <si>
    <t>中村　文音</t>
  </si>
  <si>
    <t>ﾅｶﾑﾗ ｱﾔﾈ</t>
  </si>
  <si>
    <t>中村　江利</t>
  </si>
  <si>
    <t>ﾅｶﾑﾗ ｴﾘ</t>
  </si>
  <si>
    <t>幸村　香奈</t>
  </si>
  <si>
    <t>ﾕｷﾑﾗ ｶﾅ</t>
  </si>
  <si>
    <t>八代東</t>
  </si>
  <si>
    <t>大野　紗由稀</t>
  </si>
  <si>
    <t>ｵｵﾉ ｻﾕｷ</t>
  </si>
  <si>
    <t>東海大星翔</t>
  </si>
  <si>
    <t>沢田　玲香</t>
  </si>
  <si>
    <t>ｻﾜﾀﾞ ﾚｲｶ</t>
  </si>
  <si>
    <t>西山　華織</t>
  </si>
  <si>
    <t>ﾆｼﾔﾏ ｶｵﾘ</t>
  </si>
  <si>
    <t>梅光学院</t>
  </si>
  <si>
    <t>佐賀清和</t>
  </si>
  <si>
    <t>油谷　文月</t>
  </si>
  <si>
    <t>ｱﾌﾞﾗﾔ ﾌﾂﾞｷ</t>
  </si>
  <si>
    <t>相可</t>
  </si>
  <si>
    <t>石橋　愛菜</t>
  </si>
  <si>
    <t>ｲｼﾊﾞｼ ｱｲﾅ</t>
  </si>
  <si>
    <t>鎌田　夏季</t>
  </si>
  <si>
    <t>ｶﾏﾀﾞ ﾅﾂｷ</t>
  </si>
  <si>
    <t>紙谷　涼花</t>
  </si>
  <si>
    <t>ｶﾐﾀﾆ ｽｽﾞｶ</t>
  </si>
  <si>
    <t>當間　汐織</t>
  </si>
  <si>
    <t>ﾄｳﾏ ｼｵﾘ</t>
  </si>
  <si>
    <t>本村　夏鈴</t>
  </si>
  <si>
    <t>ﾓﾄﾑﾗ ｶﾘﾝ</t>
  </si>
  <si>
    <t>納　稚乃</t>
  </si>
  <si>
    <t>ｵｻﾒ ﾜｶﾉ</t>
  </si>
  <si>
    <t>馬場　菜々美</t>
  </si>
  <si>
    <t>ﾊﾞﾊﾞ ﾅﾅﾐ</t>
  </si>
  <si>
    <t>三池工業</t>
  </si>
  <si>
    <t>馬場　美里</t>
  </si>
  <si>
    <t>ﾊﾞﾊﾞ ﾐｻﾄ</t>
  </si>
  <si>
    <t>伊万里商業</t>
  </si>
  <si>
    <t>幡手　萌</t>
  </si>
  <si>
    <t>ﾊﾀﾃﾞ ﾓｴ</t>
  </si>
  <si>
    <t>松永　明莉</t>
  </si>
  <si>
    <t>ﾏﾂﾅｶﾞ ｱｶﾘ</t>
  </si>
  <si>
    <t>山﨑　有紀</t>
  </si>
  <si>
    <t>ﾔﾏｻｷ ﾕｷ</t>
  </si>
  <si>
    <t>五十嵐　沙可</t>
  </si>
  <si>
    <t>ｲｶﾗｼ ｻｲｶ</t>
  </si>
  <si>
    <t>五泉</t>
  </si>
  <si>
    <t>ｲｹﾋﾗ ﾊﾙｶ</t>
  </si>
  <si>
    <t>勝野　有稀</t>
  </si>
  <si>
    <t>ｶﾂﾉ ﾕｷ</t>
  </si>
  <si>
    <t>黒島　美香</t>
  </si>
  <si>
    <t>ｸﾛｼﾏ ﾊﾙｶ</t>
  </si>
  <si>
    <t>佐渡山　みなみ</t>
  </si>
  <si>
    <t>ｻﾄﾞﾔﾏ ﾐﾅﾐ</t>
  </si>
  <si>
    <t>末永　貴瑛</t>
  </si>
  <si>
    <t>ｽｴﾅｶﾞ ｷｴ</t>
  </si>
  <si>
    <t>九州国際大付属</t>
  </si>
  <si>
    <t>立花　志帆</t>
  </si>
  <si>
    <t>ﾀﾁﾊﾞﾅ ｼﾎ</t>
  </si>
  <si>
    <t>高陵</t>
  </si>
  <si>
    <t>濱田　麻美子</t>
  </si>
  <si>
    <t>ﾊﾏﾀﾞ ﾏﾐｺ</t>
  </si>
  <si>
    <t>原田　彩希</t>
  </si>
  <si>
    <t>ﾊﾗﾀﾞ ｻｷ</t>
  </si>
  <si>
    <t>雪岡　野絵</t>
  </si>
  <si>
    <t>ﾕｷｵｶ ﾉｴ</t>
  </si>
  <si>
    <t>米倉　奈津実</t>
  </si>
  <si>
    <t>ﾖﾈｸﾗ ﾅﾂﾐ</t>
  </si>
  <si>
    <t>鳥栖商業</t>
  </si>
  <si>
    <t>渡部　愛理</t>
  </si>
  <si>
    <t>ﾜﾀﾅﾍﾞ ｴﾘ</t>
  </si>
  <si>
    <t>大城　まゆ</t>
  </si>
  <si>
    <t>ｵｵｼﾛ ﾏﾕ</t>
  </si>
  <si>
    <t>尾崎　杏菜</t>
  </si>
  <si>
    <t>ｵｻﾞｷ ｱﾝﾅ</t>
  </si>
  <si>
    <t>矢加部　奈々</t>
  </si>
  <si>
    <t>ﾔｶﾍﾞ ﾅﾅ</t>
  </si>
  <si>
    <t>當山　華乃子</t>
  </si>
  <si>
    <t>倉田　清香</t>
  </si>
  <si>
    <t>ｸﾗﾀ ｻﾔｶ</t>
  </si>
  <si>
    <t>高橋　李央</t>
  </si>
  <si>
    <t>ﾀｶﾊｼ ﾘｵ</t>
  </si>
  <si>
    <t>水下　真那</t>
  </si>
  <si>
    <t>ﾐｽﾞｼﾀ ﾏﾅ</t>
  </si>
  <si>
    <t>国府</t>
  </si>
  <si>
    <t>井澤　真帆</t>
  </si>
  <si>
    <t>ｲｻﾞﾜ ﾏﾎ</t>
  </si>
  <si>
    <t>小野</t>
  </si>
  <si>
    <t>森野　夏歩</t>
  </si>
  <si>
    <t>ﾓﾘﾉ ｶﾎ</t>
  </si>
  <si>
    <t>三島北</t>
  </si>
  <si>
    <t>野口　真愛</t>
  </si>
  <si>
    <t>ﾉｸﾞﾁ ﾏﾅ</t>
  </si>
  <si>
    <t>長崎商業</t>
  </si>
  <si>
    <t>林田　恵美</t>
  </si>
  <si>
    <t>ﾊﾔｼﾀﾞ ｴﾐ</t>
  </si>
  <si>
    <t>工藤　茉理亜</t>
  </si>
  <si>
    <t>ｸﾄﾞｳ ﾏﾘｱ</t>
  </si>
  <si>
    <t>東海大学第五</t>
  </si>
  <si>
    <t>軸屋　七海</t>
  </si>
  <si>
    <t>ｼﾞｸﾔ ﾅﾅﾐ</t>
  </si>
  <si>
    <t>廣川　由貴</t>
  </si>
  <si>
    <t>ﾋﾛｶﾜ ﾕｷ</t>
  </si>
  <si>
    <t>石北　安奈</t>
  </si>
  <si>
    <t>ｲｼｷﾀ ｱﾝﾅ</t>
  </si>
  <si>
    <t>前橋女子</t>
  </si>
  <si>
    <t>宮里　美沙</t>
  </si>
  <si>
    <t>ﾐﾔｻﾞﾄ ﾐｻ</t>
  </si>
  <si>
    <t>昭和薬科大学付属</t>
  </si>
  <si>
    <t>鎌田　美環</t>
  </si>
  <si>
    <t>ｶﾏﾀ ﾐﾜ</t>
  </si>
  <si>
    <t>飯野</t>
  </si>
  <si>
    <t>杉田　華帆</t>
  </si>
  <si>
    <t>ｽｷﾞﾀ ｶﾎ</t>
  </si>
  <si>
    <t>土持　友香</t>
  </si>
  <si>
    <t>ﾂﾁﾓﾁ ﾕｶ</t>
  </si>
  <si>
    <t>私立宮崎第一</t>
  </si>
  <si>
    <t>矢括　葉南子</t>
  </si>
  <si>
    <t>岩田　わかな</t>
  </si>
  <si>
    <t>ｲﾜﾀ ﾜｶﾅ</t>
  </si>
  <si>
    <t>福山　沙希</t>
  </si>
  <si>
    <t>ﾌｸﾔﾏ ｻｷ</t>
  </si>
  <si>
    <t>輝翔館中等教育</t>
  </si>
  <si>
    <t>川越　奈々美</t>
  </si>
  <si>
    <t>ｶﾜｺﾞｴ ﾅﾅﾐ</t>
  </si>
  <si>
    <t>藥丸　満里奈</t>
  </si>
  <si>
    <t>ﾔｸﾏﾙ ﾏﾘﾅ</t>
  </si>
  <si>
    <t>宮本　千聖</t>
  </si>
  <si>
    <t>ﾐﾔﾓﾄ ﾁｻﾄ</t>
  </si>
  <si>
    <t>竹下　かゆら</t>
  </si>
  <si>
    <t>ﾀｹｼﾀ ｶﾕﾗ</t>
  </si>
  <si>
    <t>志學館</t>
  </si>
  <si>
    <t>荒木　礼子</t>
  </si>
  <si>
    <t>ｱﾗｷ ﾚｲｺ</t>
  </si>
  <si>
    <t>臼井　憂佳</t>
  </si>
  <si>
    <t>ｳｽｲ ﾕｳｶ</t>
  </si>
  <si>
    <t>江原　成美</t>
  </si>
  <si>
    <t>ｴﾊﾗ ﾅﾙﾐ</t>
  </si>
  <si>
    <t>上田東</t>
  </si>
  <si>
    <t>荻野　睦</t>
  </si>
  <si>
    <t>ｵｷﾞﾉ ﾑﾂﾐ</t>
  </si>
  <si>
    <t>小田　穂乃佳</t>
  </si>
  <si>
    <t>ｵﾀﾞ ﾎﾉｶ</t>
  </si>
  <si>
    <t>早鞆</t>
  </si>
  <si>
    <t>具志堅　美織</t>
  </si>
  <si>
    <t>ｸﾞｼｹﾝ ﾐｵﾘ</t>
  </si>
  <si>
    <t>郡　菜々佳</t>
  </si>
  <si>
    <t>ｺｵﾘ ﾅﾅｶ</t>
  </si>
  <si>
    <t>下条　琴音</t>
  </si>
  <si>
    <t>ｼﾓｼﾞｮｳ ｺﾄﾈ</t>
  </si>
  <si>
    <t>高木　祐奈</t>
  </si>
  <si>
    <t>ﾀｶｷ ﾕｳﾅ</t>
  </si>
  <si>
    <t>ﾀｶﾊｼ ﾕｶ</t>
  </si>
  <si>
    <t>東京学館新潟</t>
  </si>
  <si>
    <t>武田　遥果</t>
  </si>
  <si>
    <t>ﾀｹﾀﾞ ﾊﾙｶ</t>
  </si>
  <si>
    <t>塚本　麻衣</t>
  </si>
  <si>
    <t>ﾂｶﾓﾄ ﾏｲ</t>
  </si>
  <si>
    <t>徳重　真穂</t>
  </si>
  <si>
    <t>ﾄｸｼｹﾞ ﾏﾎ</t>
  </si>
  <si>
    <t>中村　香南子</t>
  </si>
  <si>
    <t>ﾅｶﾑﾗ ｶﾅｺ</t>
  </si>
  <si>
    <t>秀岳館</t>
  </si>
  <si>
    <t>濱田　恵里奈</t>
  </si>
  <si>
    <t>ﾊﾏﾀﾞ ｴﾘﾅ</t>
  </si>
  <si>
    <t>松原　衣梨</t>
  </si>
  <si>
    <t>ﾏﾂﾊﾞﾗ ｴﾘ</t>
  </si>
  <si>
    <t>松山中央</t>
  </si>
  <si>
    <t>メイン　桜</t>
  </si>
  <si>
    <t>ﾒｲﾝ ｻｸﾗ</t>
  </si>
  <si>
    <t>山下　実花子</t>
  </si>
  <si>
    <t>ﾔﾏｼﾀ ﾐｶｺ</t>
  </si>
  <si>
    <t>吉多　あいな</t>
  </si>
  <si>
    <t>ﾖｼﾀﾞ ｱｲﾅ</t>
  </si>
  <si>
    <t>渡邉　沙七</t>
  </si>
  <si>
    <t>ﾜﾀﾅﾍﾞ ｻﾅ</t>
  </si>
  <si>
    <t>酒見　美咲</t>
  </si>
  <si>
    <t>ｻｹﾐ ﾐｻｷ</t>
  </si>
  <si>
    <t>平田　鈴夏</t>
  </si>
  <si>
    <t>ﾋﾗﾀ ｽｽﾞｶ</t>
  </si>
  <si>
    <t>宇美　あずさ</t>
  </si>
  <si>
    <t>ｳﾐ ｱｽﾞｻ</t>
  </si>
  <si>
    <t>縄田　結</t>
  </si>
  <si>
    <t>ﾅﾜﾀ ﾕｲ</t>
  </si>
  <si>
    <t>小川　愛梨沙</t>
  </si>
  <si>
    <t>ｵｶﾞﾜ ｱﾘｻ</t>
  </si>
  <si>
    <t>西村　瑠奈</t>
  </si>
  <si>
    <t>ﾆｼﾑﾗ ﾙﾅ</t>
  </si>
  <si>
    <t>相馬　遥香</t>
  </si>
  <si>
    <t>ｿｳﾏ ﾊﾙｶ</t>
  </si>
  <si>
    <t>倉原　菜摘</t>
  </si>
  <si>
    <t>ｸﾗﾊﾗ ﾅﾂﾐ</t>
  </si>
  <si>
    <t>上田　真子</t>
  </si>
  <si>
    <t>ｳｴﾀﾞ ﾏｻｺ</t>
  </si>
  <si>
    <t>井手　水紀</t>
  </si>
  <si>
    <t>ｲﾃﾞ ﾐｽﾞｷ</t>
  </si>
  <si>
    <t>金丸　遥香</t>
  </si>
  <si>
    <t>ｶﾈﾏﾙ ﾊﾙｶ</t>
  </si>
  <si>
    <t>越智　美帆</t>
  </si>
  <si>
    <t>ｵﾁ ﾐﾎ</t>
  </si>
  <si>
    <t>黒岩　晶菜</t>
  </si>
  <si>
    <t>ｸﾛｲﾜ ｾｲﾅ</t>
  </si>
  <si>
    <t>鎌田　咲季</t>
  </si>
  <si>
    <t>ｶﾏﾀﾞ ｻｷ</t>
  </si>
  <si>
    <t>黒木　千種</t>
  </si>
  <si>
    <t>ｸﾛｷﾞ ﾁｸﾞｻ</t>
  </si>
  <si>
    <t>田代　純子</t>
  </si>
  <si>
    <t>ﾀｼﾛ ｼﾞｭﾝｺ</t>
  </si>
  <si>
    <t>ﾀｶｼﾏ ｻﾂｷ</t>
  </si>
  <si>
    <t>岩永　沙也香</t>
  </si>
  <si>
    <t>ｲﾜﾅｶﾞ ｻﾔｶ</t>
  </si>
  <si>
    <t>森　野乃花</t>
  </si>
  <si>
    <t>ﾓﾘ ﾉﾉｶ</t>
  </si>
  <si>
    <t>菊地　七佳</t>
  </si>
  <si>
    <t>ｷｸﾁ ﾅﾅｶ</t>
  </si>
  <si>
    <t>宮城県</t>
  </si>
  <si>
    <t>柴田</t>
  </si>
  <si>
    <t>大浦　有利絵</t>
  </si>
  <si>
    <t>ｵｵｳﾗ ﾕﾘｴ</t>
  </si>
  <si>
    <t>菅原　明</t>
  </si>
  <si>
    <t>ｽｶﾞﾜﾗ ﾒｲ</t>
  </si>
  <si>
    <t>山形県</t>
  </si>
  <si>
    <t>酒田南</t>
  </si>
  <si>
    <t>蓮池　奈々</t>
  </si>
  <si>
    <t>ﾊｽｲｹ ﾅﾅ</t>
  </si>
  <si>
    <t>賀茂</t>
  </si>
  <si>
    <t>森　架奈子</t>
  </si>
  <si>
    <t>ﾓﾘ ｶﾅｺ</t>
  </si>
  <si>
    <t>柿本　菜那</t>
  </si>
  <si>
    <t>ｶｷﾓﾄ ﾅﾅ</t>
  </si>
  <si>
    <t>春日丘</t>
  </si>
  <si>
    <t>杉崎　倫子</t>
  </si>
  <si>
    <t>ｽｷﾞｻｷ ﾄﾓｺ</t>
  </si>
  <si>
    <t>富山県</t>
  </si>
  <si>
    <t>富山南</t>
  </si>
  <si>
    <t>那覇　洋乃</t>
  </si>
  <si>
    <t>ﾅﾊ ﾋﾛﾉ</t>
  </si>
  <si>
    <t>宮城　如</t>
  </si>
  <si>
    <t>ﾐﾔｷﾞ ｷｻﾗ</t>
  </si>
  <si>
    <t>石嶺　ゆり</t>
  </si>
  <si>
    <t>ｲｼﾐﾈ ﾕﾘ</t>
  </si>
  <si>
    <t>山本　菜月</t>
  </si>
  <si>
    <t>ﾔﾏﾓﾄ ﾅﾂｷ</t>
  </si>
  <si>
    <t>呉屋　千夏</t>
  </si>
  <si>
    <t>ｺﾞﾔ ﾁﾅﾂ</t>
  </si>
  <si>
    <t>佐久川　まりあ</t>
  </si>
  <si>
    <t>ｻｸｶﾞﾜ ﾏﾘｱ</t>
  </si>
  <si>
    <t>ﾀｶｴｽ ｻﾗ</t>
  </si>
  <si>
    <t>大石　千咲</t>
  </si>
  <si>
    <t>ｵｵｲｼ ﾁｻｷ</t>
  </si>
  <si>
    <t>田村　由衣</t>
  </si>
  <si>
    <t>ﾀﾑﾗ ﾕｲ</t>
  </si>
  <si>
    <t>上里　星奈</t>
  </si>
  <si>
    <t>ｳｴｻﾄ ｾﾅ</t>
  </si>
  <si>
    <t>宮里　加奈</t>
  </si>
  <si>
    <t>ﾐﾔｻﾞﾄ ｶﾅ</t>
  </si>
  <si>
    <t>本村　穂乃美</t>
  </si>
  <si>
    <t>ﾓﾄﾑﾗ ﾎﾉﾐ</t>
  </si>
  <si>
    <t>ﾋﾒﾉ ｴﾘ</t>
  </si>
  <si>
    <t>久野　暦</t>
  </si>
  <si>
    <t>ｸﾉ ｺﾖﾐ</t>
  </si>
  <si>
    <t>大村　奈実希</t>
  </si>
  <si>
    <t>ｵｵﾑﾗ ﾅﾐｷ</t>
  </si>
  <si>
    <t>栗原　悠圭</t>
  </si>
  <si>
    <t>ｸﾘﾊﾗ ﾕｳｶ</t>
  </si>
  <si>
    <t>川添　洋子</t>
  </si>
  <si>
    <t>喜多　彩乃</t>
  </si>
  <si>
    <t>ｷﾀ ｱﾔﾉ</t>
  </si>
  <si>
    <t>高鷹　瑞希</t>
  </si>
  <si>
    <t>ｺｳﾀｶ ﾐｽﾞｷ</t>
  </si>
  <si>
    <t>幸津　光</t>
  </si>
  <si>
    <t>ｺｳﾂﾞ ﾋｶﾙ</t>
  </si>
  <si>
    <t>青柳　唯</t>
  </si>
  <si>
    <t>ｱｵﾔｷﾞ ﾕｲ</t>
  </si>
  <si>
    <t>宮下　菜央</t>
  </si>
  <si>
    <t>ﾐﾔｼﾀ ﾅｵ</t>
  </si>
  <si>
    <t>碓井　さくら</t>
  </si>
  <si>
    <t>ｳｽｲ ｻｸﾗ</t>
  </si>
  <si>
    <t>齊藤　万梨乃</t>
  </si>
  <si>
    <t>ｻｲﾄｳ ﾏﾘﾉ</t>
  </si>
  <si>
    <t>坂倉　杏奈</t>
  </si>
  <si>
    <t>ｻｶｸﾗ ｱﾝﾅ</t>
  </si>
  <si>
    <t>四日市四郷</t>
  </si>
  <si>
    <t>中筋　彩夏</t>
  </si>
  <si>
    <t>ﾅｶｽｼﾞ ｱﾔｶ</t>
  </si>
  <si>
    <t>桑名</t>
  </si>
  <si>
    <t>中村　千咲</t>
  </si>
  <si>
    <t>ﾅｶﾑﾗ ﾁｻｷ</t>
  </si>
  <si>
    <t>宇治山田商業</t>
  </si>
  <si>
    <t>河野　美典</t>
  </si>
  <si>
    <t>ｶﾜﾉ ﾐﾉﾘ</t>
  </si>
  <si>
    <t>興譲館</t>
  </si>
  <si>
    <t>田川　浩子</t>
  </si>
  <si>
    <t>ﾀｶﾞﾜ ﾋﾛｺ</t>
  </si>
  <si>
    <t>堤　裕希乃</t>
  </si>
  <si>
    <t>ﾂﾂﾐ ﾕｷﾉ</t>
  </si>
  <si>
    <t>中井　美来</t>
  </si>
  <si>
    <t>ﾅｶｲ ﾐｸ</t>
  </si>
  <si>
    <t>松本　さつき</t>
  </si>
  <si>
    <t>ﾏﾂﾓﾄ ｻﾂｷ</t>
  </si>
  <si>
    <t>吉木　愛海</t>
  </si>
  <si>
    <t>ﾖｼｷ ｱﾐ</t>
  </si>
  <si>
    <t>ﾊﾔｶﾜ ｶﾅｺ</t>
  </si>
  <si>
    <t>山梨学院</t>
  </si>
  <si>
    <t>浅田　琴音</t>
  </si>
  <si>
    <t>ｱｻﾀﾞ ｺﾄﾈ</t>
  </si>
  <si>
    <t>山川　小春</t>
  </si>
  <si>
    <t>ﾔﾏｶﾜ ｺﾊﾙ</t>
  </si>
  <si>
    <t>西脇工業</t>
  </si>
  <si>
    <t>日隈　彩美</t>
  </si>
  <si>
    <t>ﾋｸﾞﾏ ｱﾔﾐ</t>
  </si>
  <si>
    <t>木村　美久</t>
  </si>
  <si>
    <t>ｷﾑﾗ ﾐｸ</t>
  </si>
  <si>
    <t>平井　香帆</t>
  </si>
  <si>
    <t>ﾋﾗｲ ｶﾎ</t>
  </si>
  <si>
    <t>板垣　いずみ</t>
  </si>
  <si>
    <t>ｲﾀｶﾞｷ ｲｽﾞﾐ</t>
  </si>
  <si>
    <t>熊本　萌乃</t>
  </si>
  <si>
    <t>ｸﾏﾓﾄ ﾓｴﾉ</t>
  </si>
  <si>
    <t>土肥　楓夏</t>
  </si>
  <si>
    <t>ﾄﾞﾋ ﾌｳｶ</t>
  </si>
  <si>
    <t>青木　麻由</t>
  </si>
  <si>
    <t>ｱｵｷ ﾏﾕ</t>
  </si>
  <si>
    <t>池田　円夏</t>
  </si>
  <si>
    <t>ｲｹﾀﾞ ﾏﾄﾞｶ</t>
  </si>
  <si>
    <t>猪口　真悠子</t>
  </si>
  <si>
    <t>ｲﾉｸﾁ ﾏﾕｺ</t>
  </si>
  <si>
    <t>山口　璃華</t>
  </si>
  <si>
    <t>ﾔﾏｸﾞﾁ ﾘｶ</t>
  </si>
  <si>
    <t>渡辺　千遥</t>
  </si>
  <si>
    <t>ﾜﾀﾅﾍﾞ ﾁﾊﾙ</t>
  </si>
  <si>
    <t>谷口　水樹</t>
  </si>
  <si>
    <t>ﾀﾆｸﾞﾁ ﾐｽﾞｷ</t>
  </si>
  <si>
    <t>ｺﾊﾏ ｶﾅｴ</t>
  </si>
  <si>
    <t>稲富　由子</t>
  </si>
  <si>
    <t>ｲﾅﾄﾞﾐ ﾖｼｺ</t>
  </si>
  <si>
    <t>堀　綾夏</t>
  </si>
  <si>
    <t>ﾎﾘ ｱﾔｶ</t>
  </si>
  <si>
    <t>阿比留　衣祝</t>
  </si>
  <si>
    <t>ｱﾋﾞﾙ ｲﾉﾘ</t>
  </si>
  <si>
    <t>沖田　楓</t>
  </si>
  <si>
    <t>ｵｷﾀ ｶｴﾃﾞ</t>
  </si>
  <si>
    <t>山根　薫</t>
  </si>
  <si>
    <t>ﾔﾏﾈ ｶｵﾙ</t>
  </si>
  <si>
    <t>淑徳与野</t>
  </si>
  <si>
    <t>中野　友梨奈</t>
  </si>
  <si>
    <t>ﾅｶﾉ ﾕﾘﾅ</t>
  </si>
  <si>
    <t>ﾃﾞｼﾞﾏ ｶﾅ</t>
  </si>
  <si>
    <t>島本　綾希</t>
  </si>
  <si>
    <t>ｼﾏﾓﾄ ｱｷ</t>
  </si>
  <si>
    <t>前田　祐子</t>
  </si>
  <si>
    <t>ﾏｴﾀﾞ ﾕｳｺ</t>
  </si>
  <si>
    <t>西　佳苗</t>
  </si>
  <si>
    <t>ﾆｼ ｶﾅｴ</t>
  </si>
  <si>
    <t>兼安　ひとみ</t>
  </si>
  <si>
    <t>華陵</t>
  </si>
  <si>
    <t>ｲｹｳﾁ ﾕｳｶ</t>
  </si>
  <si>
    <t>喜枝　美月</t>
  </si>
  <si>
    <t>鎌田　瑛乃</t>
  </si>
  <si>
    <t>ｶﾏﾀﾞ ｱｷﾉ</t>
  </si>
  <si>
    <t>森岡　由希乃</t>
  </si>
  <si>
    <t>ﾓﾘｵｶ ﾕｷﾉ</t>
  </si>
  <si>
    <t>金子　瑞貴</t>
  </si>
  <si>
    <t>ｶﾈｺ ﾐｽﾞｷ</t>
  </si>
  <si>
    <t>ﾀｲﾗ ｶﾚﾝ</t>
  </si>
  <si>
    <t>ﾂﾊｺ ﾘｻ</t>
  </si>
  <si>
    <t>ｾﾉｵ ｳﾗﾗ</t>
  </si>
  <si>
    <t>第一</t>
  </si>
  <si>
    <t>黒田　吏沙</t>
  </si>
  <si>
    <t>ｸﾛﾀﾞ ﾘｻ</t>
  </si>
  <si>
    <t>滝川　愛月</t>
  </si>
  <si>
    <t>ﾀｷｶﾞﾜ ｱﾂﾞｷ</t>
  </si>
  <si>
    <t>後藤　和子</t>
  </si>
  <si>
    <t>ｺﾞﾄｳ ｶｽﾞｺ</t>
  </si>
  <si>
    <t>福重　杏梨</t>
  </si>
  <si>
    <t>ﾌｸｼｹﾞ ｱﾝﾘ</t>
  </si>
  <si>
    <t>古川　愛弓</t>
  </si>
  <si>
    <t>ﾌﾙｶﾜ ｱﾕﾐ</t>
  </si>
  <si>
    <t>星野　花奈子</t>
  </si>
  <si>
    <t>ﾎｼﾉ ｶﾅｺ</t>
  </si>
  <si>
    <t>堀　千菜美</t>
  </si>
  <si>
    <t>ﾎﾘ ﾁﾅﾐ</t>
  </si>
  <si>
    <t>八女学院</t>
  </si>
  <si>
    <t>山本　麗美</t>
  </si>
  <si>
    <t>ﾔﾏﾓﾄ ﾚﾐ</t>
  </si>
  <si>
    <t>手島　奈菜子</t>
  </si>
  <si>
    <t>ﾃｼﾏ ﾅﾅｺ</t>
  </si>
  <si>
    <t>精華女子</t>
  </si>
  <si>
    <t>兒島　彩紀</t>
  </si>
  <si>
    <t>ｺｼﾞﾏ ｻｷ</t>
  </si>
  <si>
    <t>古橋　章子</t>
  </si>
  <si>
    <t>ﾌﾙﾊｼ ｼｮｳｺ</t>
  </si>
  <si>
    <t>柴田　美帆</t>
  </si>
  <si>
    <t>ｼﾊﾞﾀ ﾐﾎ</t>
  </si>
  <si>
    <t>倉崎　葵</t>
  </si>
  <si>
    <t>ｸﾗｻｷ ｱｵｲ</t>
  </si>
  <si>
    <t>鹿島</t>
  </si>
  <si>
    <t>筒井　萌夏</t>
  </si>
  <si>
    <t>ﾂﾂｲ ﾓｴｶ</t>
  </si>
  <si>
    <t>宮城　野乃香</t>
  </si>
  <si>
    <t>ﾐﾔｷﾞ ﾉﾉｶ</t>
  </si>
  <si>
    <t>榮野川　友</t>
  </si>
  <si>
    <t>ｴﾉｶﾜ ﾕｳ</t>
  </si>
  <si>
    <t>大学名</t>
    <rPh sb="0" eb="2">
      <t>ダイガク</t>
    </rPh>
    <rPh sb="2" eb="3">
      <t>メイ</t>
    </rPh>
    <phoneticPr fontId="1"/>
  </si>
  <si>
    <t>申込責任者</t>
    <rPh sb="0" eb="2">
      <t>モウシコミ</t>
    </rPh>
    <rPh sb="2" eb="5">
      <t>セキニンシャ</t>
    </rPh>
    <phoneticPr fontId="1"/>
  </si>
  <si>
    <t>エラー
チェック</t>
  </si>
  <si>
    <t>エントリー</t>
  </si>
  <si>
    <t>登録番号</t>
    <rPh sb="0" eb="2">
      <t>トウロク</t>
    </rPh>
    <rPh sb="2" eb="4">
      <t>バンゴウ</t>
    </rPh>
    <phoneticPr fontId="1"/>
  </si>
  <si>
    <t>大学名</t>
    <rPh sb="0" eb="3">
      <t>ダイガクメイ</t>
    </rPh>
    <phoneticPr fontId="1"/>
  </si>
  <si>
    <t>学年</t>
    <rPh sb="0" eb="2">
      <t>ガクネン</t>
    </rPh>
    <phoneticPr fontId="1"/>
  </si>
  <si>
    <t>出身校</t>
    <rPh sb="0" eb="3">
      <t>シュッシンコウ</t>
    </rPh>
    <phoneticPr fontId="1"/>
  </si>
  <si>
    <t>種目</t>
    <rPh sb="0" eb="2">
      <t>シュモク</t>
    </rPh>
    <phoneticPr fontId="1"/>
  </si>
  <si>
    <t>資格記録</t>
    <rPh sb="0" eb="2">
      <t>シカク</t>
    </rPh>
    <rPh sb="2" eb="4">
      <t>キロク</t>
    </rPh>
    <phoneticPr fontId="1"/>
  </si>
  <si>
    <t>ナンバー</t>
  </si>
  <si>
    <t>氏名</t>
    <rPh sb="0" eb="2">
      <t>シメイ</t>
    </rPh>
    <phoneticPr fontId="1"/>
  </si>
  <si>
    <t>最高記録</t>
    <rPh sb="0" eb="2">
      <t>サイコウ</t>
    </rPh>
    <rPh sb="2" eb="4">
      <t>キロク</t>
    </rPh>
    <phoneticPr fontId="1"/>
  </si>
  <si>
    <t>年月日</t>
    <rPh sb="0" eb="3">
      <t>ネンガッピ</t>
    </rPh>
    <phoneticPr fontId="1"/>
  </si>
  <si>
    <t>大会名</t>
    <rPh sb="0" eb="2">
      <t>タイカイ</t>
    </rPh>
    <rPh sb="2" eb="3">
      <t>メイ</t>
    </rPh>
    <phoneticPr fontId="1"/>
  </si>
  <si>
    <t>例</t>
    <rPh sb="0" eb="1">
      <t>レイ</t>
    </rPh>
    <phoneticPr fontId="1"/>
  </si>
  <si>
    <t>ｶﾞｸﾚﾝ ﾀﾛｳ</t>
  </si>
  <si>
    <t>○○大学</t>
    <rPh sb="2" eb="4">
      <t>ダイガク</t>
    </rPh>
    <phoneticPr fontId="1"/>
  </si>
  <si>
    <t>学連東</t>
    <rPh sb="0" eb="2">
      <t>ガクレン</t>
    </rPh>
    <rPh sb="2" eb="3">
      <t>ヒガシ</t>
    </rPh>
    <phoneticPr fontId="1"/>
  </si>
  <si>
    <t>(</t>
  </si>
  <si>
    <t>福岡県</t>
    <rPh sb="0" eb="2">
      <t>フクオカ</t>
    </rPh>
    <rPh sb="2" eb="3">
      <t>ケン</t>
    </rPh>
    <phoneticPr fontId="1"/>
  </si>
  <si>
    <t>)</t>
  </si>
  <si>
    <t>5000m</t>
  </si>
  <si>
    <t>分</t>
    <rPh sb="0" eb="1">
      <t>フン</t>
    </rPh>
    <phoneticPr fontId="1"/>
  </si>
  <si>
    <t>秒</t>
    <rPh sb="0" eb="1">
      <t>ビョウ</t>
    </rPh>
    <phoneticPr fontId="1"/>
  </si>
  <si>
    <t>第1回学連競技会</t>
    <rPh sb="0" eb="1">
      <t>ダイ</t>
    </rPh>
    <rPh sb="2" eb="3">
      <t>カイ</t>
    </rPh>
    <rPh sb="3" eb="5">
      <t>ガクレン</t>
    </rPh>
    <rPh sb="5" eb="8">
      <t>キョウギカイ</t>
    </rPh>
    <phoneticPr fontId="1"/>
  </si>
  <si>
    <t>学連　太郎</t>
    <rPh sb="0" eb="2">
      <t>ガクレン</t>
    </rPh>
    <rPh sb="3" eb="5">
      <t>タロウ</t>
    </rPh>
    <phoneticPr fontId="1"/>
  </si>
  <si>
    <t>10000m</t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</si>
  <si>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1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</si>
  <si>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1"/>
  </si>
  <si>
    <t>チェック内容</t>
    <rPh sb="4" eb="6">
      <t>ナイヨウ</t>
    </rPh>
    <phoneticPr fontId="1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</si>
  <si>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1"/>
  </si>
  <si>
    <t>基礎データ判定</t>
    <rPh sb="0" eb="2">
      <t>キソ</t>
    </rPh>
    <rPh sb="5" eb="7">
      <t>ハンテイ</t>
    </rPh>
    <phoneticPr fontId="1"/>
  </si>
  <si>
    <t>大学ナンバー</t>
    <rPh sb="0" eb="2">
      <t>ダイガク</t>
    </rPh>
    <phoneticPr fontId="1"/>
  </si>
  <si>
    <t>※</t>
  </si>
  <si>
    <t>※は記入しないでください</t>
    <rPh sb="2" eb="4">
      <t>キニュウ</t>
    </rPh>
    <phoneticPr fontId="1"/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</si>
  <si>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</si>
  <si>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</si>
  <si>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</si>
  <si>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</si>
  <si>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</si>
  <si>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</si>
  <si>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</si>
  <si>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</si>
  <si>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</si>
  <si>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</si>
  <si>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</si>
  <si>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</si>
  <si>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</si>
  <si>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</si>
  <si>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</si>
  <si>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</si>
  <si>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大学名・チーム名</t>
    <rPh sb="0" eb="3">
      <t>ダイガクメイ</t>
    </rPh>
    <rPh sb="7" eb="8">
      <t>メイ</t>
    </rPh>
    <phoneticPr fontId="1"/>
  </si>
  <si>
    <t>00</t>
  </si>
  <si>
    <t>○</t>
  </si>
  <si>
    <t>上位7名</t>
    <rPh sb="0" eb="2">
      <t>ジョウイ</t>
    </rPh>
    <rPh sb="3" eb="4">
      <t>メイ</t>
    </rPh>
    <phoneticPr fontId="1"/>
  </si>
  <si>
    <t>平均タイム</t>
  </si>
  <si>
    <t>10000ｍ</t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</si>
  <si>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1"/>
  </si>
  <si>
    <t>オープンチームの選手のかぶり確認</t>
    <rPh sb="8" eb="10">
      <t>センシュ</t>
    </rPh>
    <rPh sb="14" eb="16">
      <t>カクニン</t>
    </rPh>
    <phoneticPr fontId="1"/>
  </si>
  <si>
    <t>同じ選手が登録されています</t>
    <rPh sb="0" eb="1">
      <t>オナ</t>
    </rPh>
    <rPh sb="2" eb="4">
      <t>センシュ</t>
    </rPh>
    <rPh sb="5" eb="7">
      <t>トウロク</t>
    </rPh>
    <phoneticPr fontId="1"/>
  </si>
  <si>
    <t>&lt;順位付け&gt;</t>
    <rPh sb="1" eb="3">
      <t>ジュンイ</t>
    </rPh>
    <rPh sb="3" eb="4">
      <t>ヅ</t>
    </rPh>
    <phoneticPr fontId="1"/>
  </si>
  <si>
    <t>順位①</t>
    <rPh sb="0" eb="2">
      <t>ジュンイ</t>
    </rPh>
    <phoneticPr fontId="1"/>
  </si>
  <si>
    <t>順位②</t>
    <rPh sb="0" eb="2">
      <t>ジュンイ</t>
    </rPh>
    <phoneticPr fontId="1"/>
  </si>
  <si>
    <t>タイム</t>
  </si>
  <si>
    <t>上位7名タイム</t>
    <rPh sb="0" eb="2">
      <t>ジョウイ</t>
    </rPh>
    <rPh sb="3" eb="4">
      <t>メイ</t>
    </rPh>
    <phoneticPr fontId="1"/>
  </si>
  <si>
    <t>&lt;平均タイム&gt;</t>
    <rPh sb="1" eb="3">
      <t>ヘイキン</t>
    </rPh>
    <phoneticPr fontId="1"/>
  </si>
  <si>
    <t>人数</t>
    <rPh sb="0" eb="2">
      <t>ニンズウ</t>
    </rPh>
    <phoneticPr fontId="1"/>
  </si>
  <si>
    <t>平均</t>
    <rPh sb="0" eb="2">
      <t>ヘイキン</t>
    </rPh>
    <phoneticPr fontId="1"/>
  </si>
  <si>
    <t>商(分)</t>
    <rPh sb="0" eb="1">
      <t>ショウ</t>
    </rPh>
    <rPh sb="2" eb="3">
      <t>フン</t>
    </rPh>
    <phoneticPr fontId="1"/>
  </si>
  <si>
    <t>余り</t>
    <rPh sb="0" eb="1">
      <t>アマ</t>
    </rPh>
    <phoneticPr fontId="1"/>
  </si>
  <si>
    <t>余り*100</t>
    <rPh sb="0" eb="1">
      <t>アマ</t>
    </rPh>
    <phoneticPr fontId="1"/>
  </si>
  <si>
    <t>整数部分</t>
    <rPh sb="0" eb="2">
      <t>セイスウ</t>
    </rPh>
    <rPh sb="2" eb="4">
      <t>ブブン</t>
    </rPh>
    <phoneticPr fontId="1"/>
  </si>
  <si>
    <t>（秒）</t>
    <rPh sb="1" eb="2">
      <t>ビョウ</t>
    </rPh>
    <phoneticPr fontId="1"/>
  </si>
  <si>
    <t>（小数点以下）①</t>
    <rPh sb="1" eb="4">
      <t>ショウスウテン</t>
    </rPh>
    <rPh sb="4" eb="6">
      <t>イカ</t>
    </rPh>
    <phoneticPr fontId="1"/>
  </si>
  <si>
    <t>（小数点以下）②</t>
    <rPh sb="1" eb="4">
      <t>ショウスウテン</t>
    </rPh>
    <rPh sb="4" eb="6">
      <t>イカ</t>
    </rPh>
    <phoneticPr fontId="1"/>
  </si>
  <si>
    <t>チーム数確認</t>
    <rPh sb="3" eb="4">
      <t>スウ</t>
    </rPh>
    <rPh sb="4" eb="6">
      <t>カクニン</t>
    </rPh>
    <phoneticPr fontId="1"/>
  </si>
  <si>
    <t>大学名・チーム名</t>
    <rPh sb="0" eb="2">
      <t>ダイガク</t>
    </rPh>
    <rPh sb="2" eb="3">
      <t>メイ</t>
    </rPh>
    <rPh sb="7" eb="8">
      <t>メイ</t>
    </rPh>
    <phoneticPr fontId="1"/>
  </si>
  <si>
    <t>申込責任者名</t>
    <rPh sb="0" eb="2">
      <t>モウシコミ</t>
    </rPh>
    <rPh sb="2" eb="5">
      <t>セキニンシャ</t>
    </rPh>
    <rPh sb="5" eb="6">
      <t>メイ</t>
    </rPh>
    <phoneticPr fontId="1"/>
  </si>
  <si>
    <t>(明細)</t>
    <rPh sb="1" eb="3">
      <t>メイサイ</t>
    </rPh>
    <phoneticPr fontId="1"/>
  </si>
  <si>
    <t>(男子)</t>
    <rPh sb="1" eb="3">
      <t>ダンシ</t>
    </rPh>
    <phoneticPr fontId="1"/>
  </si>
  <si>
    <t>×</t>
  </si>
  <si>
    <t>チーム</t>
  </si>
  <si>
    <t>振込先</t>
    <rPh sb="0" eb="3">
      <t>フリコミサキ</t>
    </rPh>
    <phoneticPr fontId="1"/>
  </si>
  <si>
    <t>西日本シティ銀行　港町支店　普通口座</t>
  </si>
  <si>
    <t>領収書</t>
    <rPh sb="0" eb="3">
      <t>リョウシュウショ</t>
    </rPh>
    <phoneticPr fontId="1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</si>
  <si>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1"/>
  </si>
  <si>
    <t>=</t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</si>
  <si>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</si>
  <si>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</si>
  <si>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</si>
  <si>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</si>
  <si>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</si>
  <si>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</si>
  <si>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</si>
  <si>
    <t>区間</t>
    <rPh sb="0" eb="2">
      <t>クカン</t>
    </rPh>
    <phoneticPr fontId="9"/>
  </si>
  <si>
    <t>ふりがな</t>
  </si>
  <si>
    <t>ﾅﾝﾊﾞｰ</t>
  </si>
  <si>
    <t>ﾅﾝﾊﾞｰｶｰﾄﾞ</t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</si>
  <si>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</si>
  <si>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</si>
  <si>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</si>
  <si>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</si>
  <si>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</si>
  <si>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>第６区</t>
    <rPh sb="0" eb="1">
      <t>ダイ</t>
    </rPh>
    <phoneticPr fontId="9"/>
  </si>
  <si>
    <t>第７区</t>
    <rPh sb="0" eb="1">
      <t>ダイ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</si>
  <si>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</si>
  <si>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</si>
  <si>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</si>
  <si>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１．エントリーナンバーの欄は様式1の際に記入した欄の番号であること。</t>
    <rPh sb="12" eb="13">
      <t>ラン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</si>
  <si>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</si>
  <si>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</si>
  <si>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</si>
  <si>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</si>
  <si>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氏         名</t>
    <rPh sb="0" eb="1">
      <t>シ</t>
    </rPh>
    <rPh sb="10" eb="11">
      <t>メイ</t>
    </rPh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</si>
  <si>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</si>
  <si>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</si>
  <si>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</si>
  <si>
    <t>既往症</t>
    <rPh sb="0" eb="3">
      <t>キオウショウ</t>
    </rPh>
    <phoneticPr fontId="9"/>
  </si>
  <si>
    <t>(2)</t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</si>
  <si>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</si>
  <si>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</si>
  <si>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</si>
  <si>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</si>
  <si>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</si>
  <si>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</si>
  <si>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</si>
  <si>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</si>
  <si>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</si>
  <si>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監督車搭乗者及び各中継所付添者届</t>
    <rPh sb="0" eb="2">
      <t>カントクシャ</t>
    </rPh>
    <rPh sb="2" eb="3">
      <t>クルマ</t>
    </rPh>
    <rPh sb="3" eb="6">
      <t>トウジョウシャ</t>
    </rPh>
    <rPh sb="6" eb="7">
      <t>オヨ</t>
    </rPh>
    <rPh sb="8" eb="9">
      <t>カク</t>
    </rPh>
    <rPh sb="9" eb="11">
      <t>チュウケイ</t>
    </rPh>
    <rPh sb="11" eb="12">
      <t>ショ</t>
    </rPh>
    <rPh sb="12" eb="14">
      <t>ツキソ</t>
    </rPh>
    <rPh sb="14" eb="15">
      <t>シャ</t>
    </rPh>
    <rPh sb="15" eb="16">
      <t>トド</t>
    </rPh>
    <phoneticPr fontId="9"/>
  </si>
  <si>
    <t>監督車搭乗者氏名</t>
    <rPh sb="0" eb="2">
      <t>カントク</t>
    </rPh>
    <rPh sb="2" eb="3">
      <t>シャ</t>
    </rPh>
    <rPh sb="3" eb="6">
      <t>トウジョウシャ</t>
    </rPh>
    <rPh sb="6" eb="8">
      <t>シメイ</t>
    </rPh>
    <phoneticPr fontId="9"/>
  </si>
  <si>
    <t>（監督あるいはそれに準ずる者）</t>
    <rPh sb="1" eb="3">
      <t>カントク</t>
    </rPh>
    <rPh sb="10" eb="11">
      <t>ジュン</t>
    </rPh>
    <rPh sb="13" eb="14">
      <t>モノ</t>
    </rPh>
    <phoneticPr fontId="9"/>
  </si>
  <si>
    <t>搭乗者連絡先</t>
    <rPh sb="0" eb="2">
      <t>トウジョウ</t>
    </rPh>
    <rPh sb="2" eb="3">
      <t>シャ</t>
    </rPh>
    <rPh sb="3" eb="6">
      <t>レンラクサキ</t>
    </rPh>
    <phoneticPr fontId="9"/>
  </si>
  <si>
    <t>(※試合中に必ず連絡が取れる番号)</t>
    <rPh sb="2" eb="5">
      <t>シアイチュウ</t>
    </rPh>
    <rPh sb="6" eb="7">
      <t>カナラ</t>
    </rPh>
    <rPh sb="8" eb="10">
      <t>レンラク</t>
    </rPh>
    <rPh sb="11" eb="12">
      <t>ト</t>
    </rPh>
    <rPh sb="14" eb="16">
      <t>バンゴウ</t>
    </rPh>
    <phoneticPr fontId="9"/>
  </si>
  <si>
    <t>※乗車割り振りは、大会本部で決定し、通知する。</t>
    <rPh sb="1" eb="3">
      <t>ジョウシャ</t>
    </rPh>
    <rPh sb="3" eb="6">
      <t>ワリフ</t>
    </rPh>
    <rPh sb="9" eb="11">
      <t>タイカイ</t>
    </rPh>
    <rPh sb="11" eb="13">
      <t>ホンブ</t>
    </rPh>
    <rPh sb="14" eb="16">
      <t>ケッテイ</t>
    </rPh>
    <rPh sb="18" eb="20">
      <t>ツウチ</t>
    </rPh>
    <phoneticPr fontId="9"/>
  </si>
  <si>
    <t>※監督車には必ず1名乗車すること。</t>
    <rPh sb="1" eb="3">
      <t>カントク</t>
    </rPh>
    <rPh sb="3" eb="4">
      <t>シャ</t>
    </rPh>
    <rPh sb="6" eb="7">
      <t>カナラ</t>
    </rPh>
    <rPh sb="8" eb="10">
      <t>イチメイ</t>
    </rPh>
    <rPh sb="10" eb="12">
      <t>ジョウシャ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</si>
  <si>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</si>
  <si>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</si>
  <si>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</si>
  <si>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</si>
  <si>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</si>
  <si>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</si>
  <si>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</si>
  <si>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</si>
  <si>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第5中継所</t>
    <rPh sb="0" eb="1">
      <t>ダイ</t>
    </rPh>
    <rPh sb="2" eb="5">
      <t>チュウケイジョ</t>
    </rPh>
    <phoneticPr fontId="9"/>
  </si>
  <si>
    <t>第6中継所</t>
    <rPh sb="0" eb="1">
      <t>ダイ</t>
    </rPh>
    <rPh sb="2" eb="5">
      <t>チュウケイジョ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</si>
  <si>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</si>
  <si>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</si>
  <si>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２．当該校で付き添いを出すのが困難な場合は、学連役員・補助員で対処するので、</t>
    <rPh sb="2" eb="4">
      <t>トウガイ</t>
    </rPh>
    <rPh sb="4" eb="5">
      <t>コウ</t>
    </rPh>
    <rPh sb="6" eb="9">
      <t>ツキソ</t>
    </rPh>
    <rPh sb="11" eb="12">
      <t>ダ</t>
    </rPh>
    <rPh sb="15" eb="17">
      <t>コンナン</t>
    </rPh>
    <rPh sb="18" eb="20">
      <t>バアイ</t>
    </rPh>
    <rPh sb="22" eb="24">
      <t>ガクレン</t>
    </rPh>
    <rPh sb="24" eb="26">
      <t>ヤクイン</t>
    </rPh>
    <rPh sb="27" eb="30">
      <t>ホジョイン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</si>
  <si>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</si>
  <si>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携帯電話番号</t>
    <rPh sb="0" eb="2">
      <t>ケイタイ</t>
    </rPh>
    <rPh sb="2" eb="4">
      <t>デンワ</t>
    </rPh>
    <rPh sb="4" eb="6">
      <t>バンゴウ</t>
    </rPh>
    <phoneticPr fontId="9"/>
  </si>
  <si>
    <t>森川　僚太</t>
  </si>
  <si>
    <t>ﾓﾘｶﾜ ﾘｮｳﾀ</t>
  </si>
  <si>
    <t>井芹　直也</t>
  </si>
  <si>
    <t>ｲｾﾘ ﾅｵﾔ</t>
  </si>
  <si>
    <t>平山　裕章</t>
  </si>
  <si>
    <t>ﾋﾗﾔﾏ ﾋﾛｱｷ</t>
  </si>
  <si>
    <t>円光　涼</t>
  </si>
  <si>
    <t>ｴﾝｺｳ ﾘｮｳ</t>
  </si>
  <si>
    <t>佐藤　史哉</t>
  </si>
  <si>
    <t>5000m</t>
    <phoneticPr fontId="1"/>
  </si>
  <si>
    <t>第35回九州学生駅伝対校選手権大会　申込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モウシコミ</t>
    </rPh>
    <phoneticPr fontId="1"/>
  </si>
  <si>
    <t>第35回九州学生駅伝対校選手権大会　男子申込様式1-1（シード校用）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3">
      <t>コウヨウ</t>
    </rPh>
    <phoneticPr fontId="1"/>
  </si>
  <si>
    <t>第35回九州学生駅伝対校選手権大会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9"/>
  </si>
  <si>
    <t>第35回九州学生駅伝対校選手権大会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1">
      <t>メイサイショ</t>
    </rPh>
    <phoneticPr fontId="1"/>
  </si>
  <si>
    <t>第35回九州学生駅伝対校選手権大会</t>
    <rPh sb="0" eb="1">
      <t>ダイ</t>
    </rPh>
    <rPh sb="3" eb="4">
      <t>カイ</t>
    </rPh>
    <rPh sb="4" eb="6">
      <t>キュウシュウ</t>
    </rPh>
    <rPh sb="6" eb="7">
      <t>ガク</t>
    </rPh>
    <rPh sb="7" eb="8">
      <t>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9"/>
  </si>
  <si>
    <t>第35回九州学生駅伝対校選手権大会</t>
    <rPh sb="0" eb="1">
      <t>ダイ</t>
    </rPh>
    <rPh sb="3" eb="4">
      <t>１６カイ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7">
      <t>センシュケンタイカイ</t>
    </rPh>
    <phoneticPr fontId="9"/>
  </si>
  <si>
    <t>平成29年12月2日（土）</t>
    <rPh sb="0" eb="2">
      <t>ヘイセイ</t>
    </rPh>
    <rPh sb="4" eb="5">
      <t>ネン</t>
    </rPh>
    <rPh sb="7" eb="8">
      <t>ガツ</t>
    </rPh>
    <rPh sb="9" eb="10">
      <t>ニチ</t>
    </rPh>
    <rPh sb="11" eb="12">
      <t>ド</t>
    </rPh>
    <phoneticPr fontId="9"/>
  </si>
  <si>
    <t>平成29年</t>
    <rPh sb="0" eb="2">
      <t>ヘイセイ</t>
    </rPh>
    <rPh sb="4" eb="5">
      <t>ネン</t>
    </rPh>
    <phoneticPr fontId="9"/>
  </si>
  <si>
    <t>第35回九州学生駅伝対校選手権大会</t>
    <rPh sb="0" eb="1">
      <t>ダイ</t>
    </rPh>
    <rPh sb="3" eb="4">
      <t>カイ</t>
    </rPh>
    <rPh sb="4" eb="17">
      <t>キュウシュウガクセイエキデンタイコウセンシュケンタイカイ</t>
    </rPh>
    <phoneticPr fontId="9"/>
  </si>
  <si>
    <t>九州学生陸上競技連盟　会計　宇野　麟之介</t>
    <rPh sb="14" eb="16">
      <t>ウノ</t>
    </rPh>
    <rPh sb="17" eb="18">
      <t>リン</t>
    </rPh>
    <rPh sb="18" eb="19">
      <t>ノ</t>
    </rPh>
    <rPh sb="19" eb="20">
      <t>スケ</t>
    </rPh>
    <phoneticPr fontId="1"/>
  </si>
  <si>
    <t>(ｷｭｳｼｭｳｶﾞｸｾｲﾘｸｼﾞｮｳｷｮｳｷﾞﾚﾝﾒｲ　ｶｲｹｲ　ｳﾉ  ﾘﾝﾉｽｹ)</t>
    <phoneticPr fontId="1"/>
  </si>
  <si>
    <t>口座番号:3036548</t>
    <phoneticPr fontId="1"/>
  </si>
  <si>
    <t>第87回九州IC</t>
    <rPh sb="0" eb="1">
      <t>ダイ</t>
    </rPh>
    <rPh sb="3" eb="4">
      <t>カイ</t>
    </rPh>
    <rPh sb="4" eb="6">
      <t>キュウシュウ</t>
    </rPh>
    <phoneticPr fontId="1"/>
  </si>
  <si>
    <t>17/5/14</t>
    <phoneticPr fontId="1"/>
  </si>
  <si>
    <t>17/4/2</t>
    <phoneticPr fontId="1"/>
  </si>
  <si>
    <t>原田 祥太郎</t>
  </si>
  <si>
    <t>小川 僚一</t>
  </si>
  <si>
    <t>ｵｶﾞﾜ ﾘｮｳｲﾁ</t>
  </si>
  <si>
    <t>笠木 肇</t>
  </si>
  <si>
    <t>財前 大志</t>
  </si>
  <si>
    <t>高橋 直人</t>
  </si>
  <si>
    <t>濱崎 智樹</t>
  </si>
  <si>
    <t>宮田 航希</t>
  </si>
  <si>
    <t>ﾐﾔﾀ ｺｳｷ</t>
  </si>
  <si>
    <t>山本　喬大</t>
  </si>
  <si>
    <t>佐藤　翼</t>
  </si>
  <si>
    <t>ｻﾄｳ ﾂﾊﾞｻ</t>
  </si>
  <si>
    <t>太田　樹</t>
  </si>
  <si>
    <t>ｵｵﾀ ﾀﾂｷ</t>
  </si>
  <si>
    <t>野田　直樹</t>
  </si>
  <si>
    <t>ﾉﾀﾞ ﾅｵｷ</t>
  </si>
  <si>
    <t>渡邉　崇由希</t>
  </si>
  <si>
    <t>北島　拓</t>
  </si>
  <si>
    <t>ｷﾀｼﾞﾏ ﾀｸ</t>
  </si>
  <si>
    <t>斎藤　光成</t>
  </si>
  <si>
    <t>ｻｲﾄｳ ｺｳｾｲ</t>
  </si>
  <si>
    <t>平田　聡</t>
  </si>
  <si>
    <t>ﾋﾗﾀ ｻﾄﾙ</t>
  </si>
  <si>
    <t>ｶﾅｵ ﾕｳｷ</t>
  </si>
  <si>
    <t>黒木　燿一朗</t>
  </si>
  <si>
    <t>齊藤　輝志</t>
  </si>
  <si>
    <t>ｵｶ ﾐﾂﾞｷ</t>
  </si>
  <si>
    <t>岡部　優真</t>
  </si>
  <si>
    <t>ｵｶﾍﾞ ﾕｳﾏ</t>
  </si>
  <si>
    <t>橋本　真澄</t>
  </si>
  <si>
    <t>ﾊｼﾓﾄ ﾏｽﾐ</t>
  </si>
  <si>
    <t>辻󠄀　隼人</t>
  </si>
  <si>
    <t>佐藤　尚人</t>
  </si>
  <si>
    <t>ｻﾄｳ ﾅｵﾄ</t>
  </si>
  <si>
    <t>團　孝祐</t>
  </si>
  <si>
    <t>ｱｶｷﾞ ﾕｽｳｹ</t>
  </si>
  <si>
    <t>ﾌｼﾞﾊﾗ ｼｾｲ</t>
  </si>
  <si>
    <t>植山　堪九朗</t>
  </si>
  <si>
    <t>冨満　玲央</t>
  </si>
  <si>
    <t>湯之上　蓮</t>
  </si>
  <si>
    <t>ｸﾛｷﾞ ﾘｮｳﾍｲ</t>
  </si>
  <si>
    <t>堀田　智也</t>
  </si>
  <si>
    <t>ﾉｶﾞﾐ ﾀｸﾄ</t>
  </si>
  <si>
    <t>福田　絋平</t>
  </si>
  <si>
    <t>吉津　竜馬</t>
  </si>
  <si>
    <t>ﾖｼﾂﾞ ﾘｮｳﾏ</t>
  </si>
  <si>
    <t>壹岐　晃平</t>
  </si>
  <si>
    <t>伊藤　泰我</t>
  </si>
  <si>
    <t>伊藤 駿宏</t>
  </si>
  <si>
    <t>内田　祐紀哉</t>
  </si>
  <si>
    <t>ｵｳｷﾞｳﾗ ﾀｸﾔ</t>
  </si>
  <si>
    <t>ｵｾﾞｷ ﾄｼﾅﾘ</t>
  </si>
  <si>
    <t>西川 明宏</t>
  </si>
  <si>
    <t>沼﨑　祥</t>
  </si>
  <si>
    <t>濱本 大弘</t>
  </si>
  <si>
    <t>ﾊﾔｼ ﾋﾛｼ</t>
  </si>
  <si>
    <t>吉田 裕彦</t>
  </si>
  <si>
    <t>田中　歩夢</t>
  </si>
  <si>
    <t>広城　佑樹</t>
  </si>
  <si>
    <t>ﾋﾛｼﾛ ﾕｳｷ</t>
  </si>
  <si>
    <t>ｸｳﾊﾞﾔｼ ｶｽﾞｷ</t>
  </si>
  <si>
    <t>日高　黎士</t>
  </si>
  <si>
    <t>肝付　宇紀</t>
  </si>
  <si>
    <t>戸高　弘英</t>
  </si>
  <si>
    <t>臺　隆太郎</t>
  </si>
  <si>
    <t>ｴｼﾞﾏ ｴｸﾐ</t>
  </si>
  <si>
    <t>ジェフリ・ギチア</t>
  </si>
  <si>
    <t>Geoffrey,Gichia</t>
  </si>
  <si>
    <t>新井　凌太</t>
  </si>
  <si>
    <t>ｱﾗｲ ﾘｮｳﾀ</t>
  </si>
  <si>
    <t>大谷　竜丞</t>
  </si>
  <si>
    <t>ｵｵﾀﾆ ﾘｭｳｽｹ</t>
  </si>
  <si>
    <t>久留須　保壱</t>
  </si>
  <si>
    <t>ｸﾙｽ ﾔｽｶｽﾞ</t>
  </si>
  <si>
    <t>竹之内　祐希</t>
  </si>
  <si>
    <t>ﾀｹﾉｳﾁ ﾕｳｷ</t>
  </si>
  <si>
    <t>玉城　諒悟</t>
  </si>
  <si>
    <t>ﾀﾏｼﾛ ﾘｮｳｺﾞ</t>
  </si>
  <si>
    <t>地久里　流星</t>
  </si>
  <si>
    <t>ﾁｸﾘ ﾘｭｳｾｲ</t>
  </si>
  <si>
    <t>中川　元気</t>
  </si>
  <si>
    <t>ﾅｶｶﾞﾜ ｹﾞﾝｷ</t>
  </si>
  <si>
    <t>中山　皓斗</t>
  </si>
  <si>
    <t>ﾅｶﾔﾏ ｱｷﾄ</t>
  </si>
  <si>
    <t>根〆　聡司</t>
  </si>
  <si>
    <t>ﾈｼﾞﾒ ｻﾄｼ</t>
  </si>
  <si>
    <t>増野　光希</t>
  </si>
  <si>
    <t>ﾏｽﾉ ｺｳｷ</t>
  </si>
  <si>
    <t>松永　成昭</t>
  </si>
  <si>
    <t>ﾏﾂﾅｶﾞ ﾅﾘｱｷ</t>
  </si>
  <si>
    <t>平野　優大</t>
  </si>
  <si>
    <t>ﾋﾗﾉ ﾕｳﾀﾞｲ</t>
  </si>
  <si>
    <t>廣橋　聡良</t>
  </si>
  <si>
    <t>ﾋﾛﾊｼ ｿﾗ</t>
  </si>
  <si>
    <t>服部　晃世</t>
  </si>
  <si>
    <t>ﾊｯﾄﾘ ｺｳｾｲ</t>
  </si>
  <si>
    <t>ﾔﾏﾄ ｶｽﾞｷ</t>
  </si>
  <si>
    <t>野中　雄俉</t>
  </si>
  <si>
    <t>髙津　輝智</t>
  </si>
  <si>
    <t>知念 耕</t>
  </si>
  <si>
    <t>ﾐﾔｻﾞｷ ｻﾄｼ</t>
  </si>
  <si>
    <t>濱田　知至</t>
  </si>
  <si>
    <t>山崎　太一</t>
  </si>
  <si>
    <t>池嶋　智也</t>
  </si>
  <si>
    <t>ｲｹｼﾞﾏ ﾄﾓﾔ</t>
  </si>
  <si>
    <t>番上　将也</t>
  </si>
  <si>
    <t>ﾊﾞﾝｼﾞｮｳ ﾏｻﾔ</t>
  </si>
  <si>
    <t>山下　勝也</t>
  </si>
  <si>
    <t>ﾔﾏｼﾀ ｶﾂﾔ</t>
  </si>
  <si>
    <t>岩﨑　大悟</t>
  </si>
  <si>
    <t>ｲﾜｻｷ ﾀﾞｲｺﾞ</t>
  </si>
  <si>
    <t>松尾　健斗</t>
  </si>
  <si>
    <t>ｶｱｲ ｶｽﾞﾔ</t>
  </si>
  <si>
    <t>能塚　雄介</t>
  </si>
  <si>
    <t>ﾉｳﾂｶ ﾕｳｽｹ</t>
  </si>
  <si>
    <t>福山　祐司</t>
  </si>
  <si>
    <t>源元　義人</t>
  </si>
  <si>
    <t>ﾐﾅﾓﾄ ﾖｼﾋﾄ</t>
  </si>
  <si>
    <t>水之浦　和樹</t>
  </si>
  <si>
    <t>ﾐｽﾞﾉｳﾗ ｶｽﾞｷ</t>
  </si>
  <si>
    <t>南　裕太</t>
  </si>
  <si>
    <t>ﾐﾅﾐ ﾕｳﾀ</t>
  </si>
  <si>
    <t>高木　健一郎</t>
  </si>
  <si>
    <t>河口　竜也</t>
  </si>
  <si>
    <t>ｶﾜｸﾞﾁ ﾀﾂﾔ</t>
  </si>
  <si>
    <t>坂倉　恭平</t>
  </si>
  <si>
    <t>ｻｶｸﾗ ｷｮｳﾍｲ</t>
  </si>
  <si>
    <t>徳永　涼人</t>
  </si>
  <si>
    <t>ﾄｸﾅｶﾞ ﾘｮｳﾄ</t>
  </si>
  <si>
    <t>樗木　颯瑳</t>
  </si>
  <si>
    <t>ｵﾃｷ ﾊﾔｻ</t>
  </si>
  <si>
    <t>岩元　達樹</t>
  </si>
  <si>
    <t>ｲﾜﾓﾄ ﾀﾂｷ</t>
  </si>
  <si>
    <t>森　海翔</t>
  </si>
  <si>
    <t>ﾓﾘ ｶｲﾄ</t>
  </si>
  <si>
    <t>草野　雅貴</t>
  </si>
  <si>
    <t>ｸｻﾉ ﾏｻｷ</t>
  </si>
  <si>
    <t>西波照間　匠</t>
  </si>
  <si>
    <t>ﾆｼﾊﾃﾙﾏ ﾀｸﾐ</t>
  </si>
  <si>
    <t>山下　光輝</t>
  </si>
  <si>
    <t>ﾔﾏｼﾀ ｺｳｷ</t>
  </si>
  <si>
    <t>廣田　歩夢</t>
  </si>
  <si>
    <t>ﾋﾛﾀ ｱﾕﾑ</t>
  </si>
  <si>
    <t>問田　和雅</t>
  </si>
  <si>
    <t>ﾄｲﾀﾞ ｶｽﾞﾏｻ</t>
  </si>
  <si>
    <t>下田代　眞裕</t>
  </si>
  <si>
    <t>ｼﾓﾀｼﾛ ﾏﾋﾛ</t>
  </si>
  <si>
    <t>首藤　圭祐</t>
  </si>
  <si>
    <t>ｼｭﾄｳ ｹｲｽｹ</t>
  </si>
  <si>
    <t>瓦林　辰猛</t>
  </si>
  <si>
    <t>ｶﾜﾗﾊﾞﾔｼ ﾀｹﾙ</t>
  </si>
  <si>
    <t>宮本　虎佑</t>
  </si>
  <si>
    <t>ﾐﾔﾓﾄ ｺｳｽｹ</t>
  </si>
  <si>
    <t>黒葛原　大夢</t>
  </si>
  <si>
    <t>ﾂﾂﾞﾗﾊﾞﾗ ﾀﾞｲﾑ</t>
  </si>
  <si>
    <t>筒江　海斗</t>
  </si>
  <si>
    <t>ﾂﾂｴ ｶｲﾄ</t>
  </si>
  <si>
    <t>加藤　健吾</t>
  </si>
  <si>
    <t>ｶﾄｳ ｹﾝｺﾞ</t>
  </si>
  <si>
    <t>松元　泉来</t>
  </si>
  <si>
    <t>ﾏﾂﾓﾄ ﾐｽﾞｷ</t>
  </si>
  <si>
    <t>香嶋　隼斗</t>
  </si>
  <si>
    <t>ｺｳｼﾏ ﾊﾔﾄ</t>
  </si>
  <si>
    <t>柴崎　高宏</t>
  </si>
  <si>
    <t>ｼﾊﾞｻｷ ﾀｶﾋﾛ</t>
  </si>
  <si>
    <t>奥濱　練真</t>
  </si>
  <si>
    <t>ｵｸﾊﾏ ﾚﾝﾏ</t>
  </si>
  <si>
    <t>小田　大雅</t>
  </si>
  <si>
    <t>ｵﾀﾞ ﾀｲｶﾞ</t>
  </si>
  <si>
    <t>島崎　慎太朗</t>
  </si>
  <si>
    <t>ｼﾏｻｷ ｼﾝﾀﾛｳ</t>
  </si>
  <si>
    <t>中隠居　一輝</t>
  </si>
  <si>
    <t>ﾅｶｲﾝｷｮ ｶｽﾞｷ</t>
  </si>
  <si>
    <t>宮本　玲旺</t>
  </si>
  <si>
    <t>本郷　陽一郎</t>
  </si>
  <si>
    <t>笛木　知朗</t>
  </si>
  <si>
    <t>今堀　悠平</t>
  </si>
  <si>
    <t>ｲﾏﾎﾘ ﾕｳﾍｲ</t>
  </si>
  <si>
    <t>永留　健人</t>
  </si>
  <si>
    <t>ﾅｶﾞﾄﾞﾒ ｹﾝﾄ</t>
  </si>
  <si>
    <t>寶代　彬人</t>
  </si>
  <si>
    <t>ﾎｳﾀﾞｲ ｱｷﾄ</t>
  </si>
  <si>
    <t>藤原　慎太郎</t>
  </si>
  <si>
    <t>ﾌｼﾞﾜﾗ ｼﾝﾀﾛｳ</t>
  </si>
  <si>
    <t>平山　玲</t>
  </si>
  <si>
    <t>ﾋﾗﾔﾏ ﾚｲ</t>
  </si>
  <si>
    <t>萬壽　洸樹</t>
  </si>
  <si>
    <t>ﾏﾝｼﾞｭ ｺｳｷ</t>
  </si>
  <si>
    <t>東畠　幸</t>
  </si>
  <si>
    <t>ﾋｶﾞｼﾊﾞﾀ ｺｳ</t>
  </si>
  <si>
    <t>渡辺　晴太朗</t>
  </si>
  <si>
    <t>ﾜﾀﾅﾍﾞ ｾｲﾀﾛｳ</t>
  </si>
  <si>
    <t>ﾍｲﾏ ﾁﾋﾛ</t>
  </si>
  <si>
    <t>前田　流弥</t>
  </si>
  <si>
    <t>ﾏｴﾀﾞ ﾘｭｳﾔ</t>
  </si>
  <si>
    <t>松川　直樹</t>
  </si>
  <si>
    <t>ﾏﾂｶﾜ ﾅｵｷ</t>
  </si>
  <si>
    <t>福江　真吾</t>
  </si>
  <si>
    <t>ﾌｸｴ ｼﾝｺﾞ</t>
  </si>
  <si>
    <t>城戸　一早</t>
  </si>
  <si>
    <t>ｷﾄﾞ ｶｽﾞｻ</t>
  </si>
  <si>
    <t>原田　駆</t>
  </si>
  <si>
    <t>ﾊﾗﾀﾞ ｶｹﾙ</t>
  </si>
  <si>
    <t>佐々木　洋輔</t>
  </si>
  <si>
    <t>ｻｻｷ ﾖｳｽｹ</t>
  </si>
  <si>
    <t>武田　悠真</t>
  </si>
  <si>
    <t>ﾀｹﾀﾞ ﾕｳﾏ</t>
  </si>
  <si>
    <t>國本　駿</t>
  </si>
  <si>
    <t>ｸﾆﾓﾄ ｼｭﾝ</t>
  </si>
  <si>
    <t>佐藤　勇成</t>
  </si>
  <si>
    <t>ｻﾄｳ ﾕｳｾｲ</t>
  </si>
  <si>
    <t>阿部　泰斗</t>
  </si>
  <si>
    <t>ｱﾍﾞ ﾀｲﾄ</t>
  </si>
  <si>
    <t>稲吉　朝飛</t>
  </si>
  <si>
    <t>ｲﾅﾖｼ ｱｻﾋ</t>
  </si>
  <si>
    <t>占部　玲於奈</t>
  </si>
  <si>
    <t>ｳﾗﾍﾞ ﾚｵﾅ</t>
  </si>
  <si>
    <t>運乘　翔太</t>
  </si>
  <si>
    <t>ｳﾝﾉﾘ ｼｮｳﾀ</t>
  </si>
  <si>
    <t>大上　拓海</t>
  </si>
  <si>
    <t>ｵｵｶﾞﾐ ﾀｸﾐ</t>
  </si>
  <si>
    <t>大津　瑛</t>
  </si>
  <si>
    <t>ｵｵﾂ ｱｷﾗ</t>
  </si>
  <si>
    <t>大平　海和</t>
  </si>
  <si>
    <t>ｵｵﾋﾗ ｶｲﾄ</t>
  </si>
  <si>
    <t>笠井　大輔</t>
  </si>
  <si>
    <t>ｶｻｲ ﾀﾞｲｽｹ</t>
  </si>
  <si>
    <t>兼竹　陸斗</t>
  </si>
  <si>
    <t>ｶﾈﾀｹ ﾘｸﾄ</t>
  </si>
  <si>
    <t>上鑪　一真</t>
  </si>
  <si>
    <t>ｶﾐﾀﾀﾗ ｶｽﾞﾏ</t>
  </si>
  <si>
    <t>神原　翼</t>
  </si>
  <si>
    <t>ｶﾐﾊﾗ ﾂﾊﾞｻ</t>
  </si>
  <si>
    <t>川﨑　千尋</t>
  </si>
  <si>
    <t>ｶﾜｻｷ ﾁﾋﾛ</t>
  </si>
  <si>
    <t>木下　景太</t>
  </si>
  <si>
    <t>ｷﾉｼﾀ ｹｲﾀ</t>
  </si>
  <si>
    <t>久保　光瑠</t>
  </si>
  <si>
    <t>ｸﾎﾞ ﾋｶﾙ</t>
  </si>
  <si>
    <t>坂田　旭之輔</t>
  </si>
  <si>
    <t>ｻｶﾀ ｺｳﾉｽｹ</t>
  </si>
  <si>
    <t>白川　瑞樹</t>
  </si>
  <si>
    <t>ｼﾗｶﾜ ﾐｽﾞｷ</t>
  </si>
  <si>
    <t>須田　健斗</t>
  </si>
  <si>
    <t>ｽﾀﾞ ｹﾝﾄ</t>
  </si>
  <si>
    <t>田中　大成</t>
  </si>
  <si>
    <t>ﾀﾅｶ ﾀｲｾｲ</t>
  </si>
  <si>
    <t>德本　優太</t>
  </si>
  <si>
    <t>ﾄｸﾓﾄ ﾕｳﾀ</t>
  </si>
  <si>
    <t>冨野　陸仁</t>
  </si>
  <si>
    <t>ﾄﾐﾉ ﾘｸﾄ</t>
  </si>
  <si>
    <t>中尾　浩司</t>
  </si>
  <si>
    <t>ﾅｶｵ ｺｳｼﾞ</t>
  </si>
  <si>
    <t>中川　達斗</t>
  </si>
  <si>
    <t>ﾅｶｶﾞﾜ ﾀﾂﾄ</t>
  </si>
  <si>
    <t>中村　玲雄</t>
  </si>
  <si>
    <t>ﾅｶﾑﾗ ﾚｵ</t>
  </si>
  <si>
    <t>難波江　豊</t>
  </si>
  <si>
    <t>ﾅﾊﾞｴ ﾕﾀｶ</t>
  </si>
  <si>
    <t>西本　雄大</t>
  </si>
  <si>
    <t>ﾆｼﾓﾄ ﾕｳﾀﾞｲ</t>
  </si>
  <si>
    <t>光　隼平</t>
  </si>
  <si>
    <t>ﾋｶﾘ ｼｭﾝﾍﾟｲ</t>
  </si>
  <si>
    <t>比嘉　遥</t>
  </si>
  <si>
    <t>ﾋｶﾞ ﾊﾙｶ</t>
  </si>
  <si>
    <t>福本　暁人</t>
  </si>
  <si>
    <t>ﾌｸﾓﾄ ｱｷﾄ</t>
  </si>
  <si>
    <t>堀内　大輝</t>
  </si>
  <si>
    <t>ﾎﾘｳﾁ ﾀﾞｲｷ</t>
  </si>
  <si>
    <t>益満　俊輝</t>
  </si>
  <si>
    <t>ﾏｽﾐﾂ ﾄｼｷ</t>
  </si>
  <si>
    <t>松井　陸人</t>
  </si>
  <si>
    <t>ﾏﾂｲ ﾘｸﾄ</t>
  </si>
  <si>
    <t>蓑田　凌生</t>
  </si>
  <si>
    <t>ﾐﾉﾀﾞ ﾘｮｳ</t>
  </si>
  <si>
    <t>宮里　盛斗</t>
  </si>
  <si>
    <t>ﾐﾔｻﾞﾄ ﾓﾘﾄ</t>
  </si>
  <si>
    <t>山田　練</t>
  </si>
  <si>
    <t>ﾔﾏﾀﾞ ﾚﾝ</t>
  </si>
  <si>
    <t>吉次　龍一</t>
  </si>
  <si>
    <t>ﾖｼﾂｸﾞ ﾘｭｳｲﾁ</t>
  </si>
  <si>
    <t>坂田　眞一</t>
  </si>
  <si>
    <t>ｻｶﾀ ｼﾝｲﾁ</t>
  </si>
  <si>
    <t>田畑　侑椰</t>
  </si>
  <si>
    <t>ﾀﾊﾞﾀ ﾕｳﾔ</t>
  </si>
  <si>
    <t>松本　凱門</t>
  </si>
  <si>
    <t>ﾏﾂﾓﾄ ｶｲﾄ</t>
  </si>
  <si>
    <t>松下　豊顕</t>
  </si>
  <si>
    <t>ﾏﾂｼﾀ ﾄﾖｱｷ</t>
  </si>
  <si>
    <t>幸　信光</t>
  </si>
  <si>
    <t>ﾕｷ ﾉﾌﾞﾐﾂ</t>
  </si>
  <si>
    <t>福永　誠之助</t>
  </si>
  <si>
    <t>ﾌｸﾅｶﾞ ｾｲﾉｽｹ</t>
  </si>
  <si>
    <t>川邉　健斗</t>
  </si>
  <si>
    <t>ｶﾜﾍﾞ ｹﾝﾄ</t>
  </si>
  <si>
    <t>幸村　康平</t>
  </si>
  <si>
    <t>ﾕｷﾑﾗ ｺｳﾍｲ</t>
  </si>
  <si>
    <t>小林　拓矢</t>
  </si>
  <si>
    <t>ｺﾊﾞﾔｼ ﾀｸﾔ</t>
  </si>
  <si>
    <t>山口　大輔</t>
  </si>
  <si>
    <t>ﾔﾏｸﾞﾁ ﾀﾞｲｽｹ</t>
  </si>
  <si>
    <t>長野　健悟</t>
  </si>
  <si>
    <t>ﾅｶﾞﾉ ｹﾝｺﾞ</t>
  </si>
  <si>
    <t>有木　隆太</t>
  </si>
  <si>
    <t>ｱﾘｷ ﾘｭｳﾀ</t>
  </si>
  <si>
    <t>増岡　良樹</t>
  </si>
  <si>
    <t>ﾏｽｵｶ ﾖｼｷ</t>
  </si>
  <si>
    <t>田口　哲也</t>
  </si>
  <si>
    <t>ﾀｸﾞﾁ ﾃﾂﾔ</t>
  </si>
  <si>
    <t>寺本　豊</t>
  </si>
  <si>
    <t>ﾃﾗﾓﾄ ﾕﾀｶ</t>
  </si>
  <si>
    <t>久野　元也</t>
  </si>
  <si>
    <t>ｸﾉ ﾓﾄﾔ</t>
  </si>
  <si>
    <t>井邉　光郁</t>
  </si>
  <si>
    <t>ｲﾍﾞ ｱｷﾌﾐ</t>
  </si>
  <si>
    <t>林　正俊</t>
  </si>
  <si>
    <t>ﾊﾔｼ ﾏｻﾄｼ</t>
  </si>
  <si>
    <t>堀川　一真</t>
  </si>
  <si>
    <t>ﾎﾘｶﾜ ｶｽﾞﾏ</t>
  </si>
  <si>
    <t>阪上　拓真</t>
  </si>
  <si>
    <t>ｻｶｶﾞﾐ ﾀｸﾏ</t>
  </si>
  <si>
    <t>山路　謙成</t>
  </si>
  <si>
    <t>ﾔﾏｼﾞ ｹﾝｾｲ</t>
  </si>
  <si>
    <t>梅木　凌佑</t>
  </si>
  <si>
    <t>ｳﾒｷ ﾘｮｳｽｹ</t>
  </si>
  <si>
    <t>樋口　優満</t>
  </si>
  <si>
    <t>ﾋｸﾞﾁ ﾕｳﾏ</t>
  </si>
  <si>
    <t>黒岩　将希</t>
  </si>
  <si>
    <t>ｸﾛｲﾜ ﾏｻｷ</t>
  </si>
  <si>
    <t>永田　篤樹</t>
  </si>
  <si>
    <t>ﾅｶﾞﾀ ｱﾂｷ</t>
  </si>
  <si>
    <t>松永　太郎</t>
  </si>
  <si>
    <t>ﾏﾂﾅｶﾞ ﾀﾛｳ</t>
  </si>
  <si>
    <t>北村　武史</t>
  </si>
  <si>
    <t>ｷﾀﾑﾗ ﾀｹｼ</t>
  </si>
  <si>
    <t>中俣　涼</t>
  </si>
  <si>
    <t>ﾅｶﾏﾀ ﾘｮｳ</t>
  </si>
  <si>
    <t>高橋　寛</t>
  </si>
  <si>
    <t>ﾀｶﾊｼ ﾋﾛﾑ</t>
  </si>
  <si>
    <t>伊東　和理</t>
  </si>
  <si>
    <t>ｲﾄｳ ｶｽﾞﾐﾁ</t>
  </si>
  <si>
    <t>豊永　翔</t>
  </si>
  <si>
    <t>ﾄﾖﾅｶﾞ ｼｮｳ</t>
  </si>
  <si>
    <t>河内　大季</t>
  </si>
  <si>
    <t>ｶﾜｳﾁ ﾋﾛｷ</t>
  </si>
  <si>
    <t>郷　良尚</t>
  </si>
  <si>
    <t>ｺﾞｳ ﾖｼﾋｻ</t>
  </si>
  <si>
    <t>宮本　龍弥</t>
  </si>
  <si>
    <t>ﾐﾔﾓﾄ ﾀﾂﾔ</t>
  </si>
  <si>
    <t>岩畠　知希</t>
  </si>
  <si>
    <t>ｲﾜﾊﾀ ﾄﾓｷ</t>
  </si>
  <si>
    <t>石見　優也</t>
  </si>
  <si>
    <t>ｲﾜﾐ ﾕｳﾔ</t>
  </si>
  <si>
    <t>小柳　賢昌</t>
  </si>
  <si>
    <t>ｺﾔﾅｷﾞ ｹﾝｾｲ</t>
  </si>
  <si>
    <t>酒井　玲雄</t>
  </si>
  <si>
    <t>ｻｶｲ ﾚｵ</t>
  </si>
  <si>
    <t>佐竹　駿</t>
  </si>
  <si>
    <t>ｻﾀｹ ｼｭﾝ</t>
  </si>
  <si>
    <t>辻畑　史仁</t>
  </si>
  <si>
    <t>ﾂｼﾞﾊﾀ ﾌﾐﾊﾀ</t>
  </si>
  <si>
    <t>吉岡　龍一</t>
  </si>
  <si>
    <t>ﾖｼｵｶ ﾘｭｳｲﾁ</t>
  </si>
  <si>
    <t>高山　航奇</t>
  </si>
  <si>
    <t>ﾀｶﾔﾏ ｺｳｷ</t>
  </si>
  <si>
    <t>中原　正太</t>
  </si>
  <si>
    <t>ﾅｶﾊﾗ ｼｮｳﾀ</t>
  </si>
  <si>
    <t>浦浜　優友</t>
  </si>
  <si>
    <t>ｳﾗﾊﾏ ﾕｳｽｹ</t>
  </si>
  <si>
    <t>進谷　崚太</t>
  </si>
  <si>
    <t>ｼﾝﾀﾆ ﾘｮｳﾀ</t>
  </si>
  <si>
    <t>田中　滉大</t>
  </si>
  <si>
    <t>ﾀﾅｶ ｱｷﾋﾛ</t>
  </si>
  <si>
    <t>中邑　圭太</t>
  </si>
  <si>
    <t>ﾅｶﾑﾗ ｹｲﾀ</t>
  </si>
  <si>
    <t>三浦　成留</t>
  </si>
  <si>
    <t>ﾐｳﾗ ﾅﾙ</t>
  </si>
  <si>
    <t>竹崎　遣人</t>
  </si>
  <si>
    <t>北林　涼馬</t>
  </si>
  <si>
    <t>ｷﾀﾊﾞﾔｼ ﾘｮｳﾏ</t>
  </si>
  <si>
    <t>名富　大峨</t>
  </si>
  <si>
    <t>ﾅﾄﾐ ﾀｲｶﾞ</t>
  </si>
  <si>
    <t>佐藤　良哉</t>
  </si>
  <si>
    <t>ｻﾄｳ ﾖｼﾔ</t>
  </si>
  <si>
    <t>城戸　航平</t>
  </si>
  <si>
    <t>ｷﾄﾞ ｺｳﾍｲ</t>
  </si>
  <si>
    <t>丸田　修平</t>
  </si>
  <si>
    <t>ﾏﾙﾀ ｼｭｳﾍｲ</t>
  </si>
  <si>
    <t>若宮　一輝</t>
  </si>
  <si>
    <t>ﾜｶﾐﾔ ｶｽﾞｷ</t>
  </si>
  <si>
    <t>今浪　将大</t>
  </si>
  <si>
    <t>ｲﾏﾅﾐ ﾏｻﾋﾛ</t>
  </si>
  <si>
    <t>古賀　秀</t>
  </si>
  <si>
    <t>ｺｶﾞ ｼｭｳ</t>
  </si>
  <si>
    <t>福島　淳史</t>
  </si>
  <si>
    <t>ﾌｸｼﾏ ｱﾂｼ</t>
  </si>
  <si>
    <t>宮柱　優希</t>
  </si>
  <si>
    <t>ﾐﾔﾊﾞｼﾗ ﾕｳｷ</t>
  </si>
  <si>
    <t>新江　春樹</t>
  </si>
  <si>
    <t>ｼﾝｴ ﾊﾙｷ</t>
  </si>
  <si>
    <t>岡田　清稔</t>
  </si>
  <si>
    <t>ｵｶﾀﾞ ｷﾖﾄｼ</t>
  </si>
  <si>
    <t>古賀　紘人</t>
  </si>
  <si>
    <t>ｺｶﾞ ﾋﾛﾄ</t>
  </si>
  <si>
    <t>中村　亮太</t>
  </si>
  <si>
    <t>ﾅｶﾑﾗ ﾘｮｳﾀ</t>
  </si>
  <si>
    <t>松下　達哉</t>
  </si>
  <si>
    <t>ﾏﾂｼﾀ ﾀﾂﾔ</t>
  </si>
  <si>
    <t>髙田　一登</t>
  </si>
  <si>
    <t>山下　虎之佑</t>
  </si>
  <si>
    <t>ﾔﾏｼﾀ ﾄﾗﾉｽｹ</t>
  </si>
  <si>
    <t>相馬　拓巳</t>
  </si>
  <si>
    <t>唐嶋　大騎</t>
  </si>
  <si>
    <t>ｶﾗｼﾏ ﾋﾛｷ</t>
  </si>
  <si>
    <t>ｵｳｷﾞ ｺｳﾍｲ</t>
  </si>
  <si>
    <t>今冨　史也</t>
  </si>
  <si>
    <t>渡邉　聖太</t>
  </si>
  <si>
    <t>伊藤　新夏</t>
  </si>
  <si>
    <t>ｲﾄｳ ｼﾝｶ</t>
  </si>
  <si>
    <t>下郡　潤平</t>
  </si>
  <si>
    <t>ｼﾓｺﾞｵﾘ ｼﾞｭﾝﾍﾟｲ</t>
  </si>
  <si>
    <t>姫野　洸輝</t>
  </si>
  <si>
    <t>ﾋﾒﾉ ｺｳｷ</t>
  </si>
  <si>
    <t>松浦　諒</t>
  </si>
  <si>
    <t>ﾏﾂｳﾗ ﾘｮｳ</t>
  </si>
  <si>
    <t>森口　翔平</t>
  </si>
  <si>
    <t>ﾓﾘｸﾞﾁ ｼｮｳﾍｲ</t>
  </si>
  <si>
    <t>吉野　誠人</t>
  </si>
  <si>
    <t>ﾖｼﾉ ﾏｻﾄ</t>
  </si>
  <si>
    <t>末吉　左京</t>
  </si>
  <si>
    <t>ｽｴﾖｼ ｻｷｮｳ</t>
  </si>
  <si>
    <t>遠藤　那央</t>
  </si>
  <si>
    <t>ｴﾝﾄﾞｳ ﾅｵ</t>
  </si>
  <si>
    <t>永田　光佑</t>
  </si>
  <si>
    <t>ﾅｶﾞﾀ ｺｳｽｹ</t>
  </si>
  <si>
    <t>山田　泰史</t>
  </si>
  <si>
    <t>ﾔﾏﾀﾞ ﾀｲｼ</t>
  </si>
  <si>
    <t>米倉　光祐</t>
  </si>
  <si>
    <t>ﾖﾈｸﾗ ｺｳｽｹ</t>
  </si>
  <si>
    <t>関　穂嵩</t>
  </si>
  <si>
    <t>ｾｷ ﾎﾀﾞｶ</t>
  </si>
  <si>
    <t>土持　碧衣</t>
  </si>
  <si>
    <t>ﾂﾁﾓﾁ ｱｵｲ</t>
  </si>
  <si>
    <t>笹田　優太</t>
  </si>
  <si>
    <t>ｻｻﾀﾞ ﾕｳﾀ</t>
  </si>
  <si>
    <t>土谷　智紀</t>
  </si>
  <si>
    <t>ﾂﾁﾔ ﾄﾓｷ</t>
  </si>
  <si>
    <t>中井　祐斗</t>
  </si>
  <si>
    <t>ﾅｶｲ ﾕｳﾄ</t>
  </si>
  <si>
    <t>新垣　精史郎</t>
  </si>
  <si>
    <t>ﾅｶﾔﾏ ﾀｸﾐ</t>
  </si>
  <si>
    <t>池田　一生</t>
  </si>
  <si>
    <t>ｲｹﾀﾞ ｲｯｾｲ</t>
  </si>
  <si>
    <t>金城　龍己</t>
  </si>
  <si>
    <t>ｷﾝｼﾞｮｳ ﾘｭｳｷ</t>
  </si>
  <si>
    <t>永山　大誠</t>
  </si>
  <si>
    <t>ﾅｶﾞﾔﾏ ﾀｲｾｲ</t>
  </si>
  <si>
    <t>大城　洋貴</t>
  </si>
  <si>
    <t>ｵｵｼﾛ ﾋﾛﾀｶ</t>
  </si>
  <si>
    <t>金城　陸</t>
  </si>
  <si>
    <t>ｷﾝｼﾞｮｳ ﾘｸ</t>
  </si>
  <si>
    <t>照屋　成星</t>
  </si>
  <si>
    <t>ﾃﾙﾔ ﾅﾙｾ</t>
  </si>
  <si>
    <t>新里　真之</t>
  </si>
  <si>
    <t>ｼﾝｻﾞﾄ ｻﾈﾕｷ</t>
  </si>
  <si>
    <t>本村　健史</t>
  </si>
  <si>
    <t>ﾓﾄﾑﾗ ﾀｹﾌﾐ</t>
  </si>
  <si>
    <t>川満　郁弥</t>
  </si>
  <si>
    <t>ｶﾜﾐﾂ ﾌﾐﾔ</t>
  </si>
  <si>
    <t>大城　貫太</t>
  </si>
  <si>
    <t>前川　省吾</t>
  </si>
  <si>
    <t>ﾏｴｶﾜ ｼｮｳｺﾞ</t>
  </si>
  <si>
    <t>藤井　駿匡</t>
  </si>
  <si>
    <t>ﾌｼﾞｲ ﾄｼﾏｻ</t>
  </si>
  <si>
    <t>吉永　拓都</t>
  </si>
  <si>
    <t>ﾖｼﾅｶﾞ ﾀｸﾄ</t>
  </si>
  <si>
    <t>末廣　徹也</t>
  </si>
  <si>
    <t>ｽｴﾋﾛ ﾃﾂﾔ</t>
  </si>
  <si>
    <t>奥園　大暉</t>
  </si>
  <si>
    <t>ｵｸｿﾞﾉ ﾀﾞｲｷ</t>
  </si>
  <si>
    <t>辻󠄀　雄太</t>
  </si>
  <si>
    <t>ﾂｼﾞ ﾕｳﾀ</t>
  </si>
  <si>
    <t>野口　智生</t>
  </si>
  <si>
    <t>ﾉｸﾞﾁ ﾄﾓｷ</t>
  </si>
  <si>
    <t>中川　透</t>
  </si>
  <si>
    <t>ﾅｶｶﾞﾜ ﾄｵﾙ</t>
  </si>
  <si>
    <t>北本　颯眞</t>
  </si>
  <si>
    <t>ｷﾀﾓﾄ ｿｳﾏ</t>
  </si>
  <si>
    <t>國武　凛太郎</t>
  </si>
  <si>
    <t>ｸﾆﾀｹ ﾘﾝﾀﾛｳ</t>
  </si>
  <si>
    <t>北村　匠</t>
  </si>
  <si>
    <t>ｷﾀﾑﾗ ﾀｸﾐ</t>
  </si>
  <si>
    <t>城戸　栄輝</t>
  </si>
  <si>
    <t>ｷﾄﾞ ﾋﾃﾞｷ</t>
  </si>
  <si>
    <t>友生　貴大</t>
  </si>
  <si>
    <t>ﾄﾓﾉ ﾀｶﾋﾛ</t>
  </si>
  <si>
    <t>吉冨　恭平</t>
  </si>
  <si>
    <t>ﾖｼﾄﾞﾐ ｷｮｳﾍｲ</t>
  </si>
  <si>
    <t>金築　大将</t>
  </si>
  <si>
    <t>ｶﾈﾂｷ ﾋﾛﾏｻ</t>
  </si>
  <si>
    <t>矢野　裕樹</t>
  </si>
  <si>
    <t>ﾔﾉ ﾋﾛｷ</t>
  </si>
  <si>
    <t>佐保 洋介</t>
  </si>
  <si>
    <t>三浦 祐大</t>
  </si>
  <si>
    <t>森 悠葵</t>
  </si>
  <si>
    <t>岡本　光平</t>
  </si>
  <si>
    <t>阿座上　右京</t>
  </si>
  <si>
    <t>ｱｻﾞｶﾞﾐ ｳｷｮｳ</t>
  </si>
  <si>
    <t>岩丸　和樹</t>
  </si>
  <si>
    <t>ｲﾜﾏﾙ ｶｽﾞｷ</t>
  </si>
  <si>
    <t>吉岡　大翔</t>
  </si>
  <si>
    <t>ﾖｼｵｶ ﾋﾛﾄ</t>
  </si>
  <si>
    <t>益田　桂多</t>
  </si>
  <si>
    <t>ﾏｽﾀﾞ ｹｲﾀ</t>
  </si>
  <si>
    <t>鍵村　史也</t>
  </si>
  <si>
    <t>ｶｷﾞﾑﾗ ﾌﾐﾔ</t>
  </si>
  <si>
    <t>野原　幸也</t>
  </si>
  <si>
    <t>ﾉﾊﾗ ﾕｷﾔ</t>
  </si>
  <si>
    <t>三角　健将</t>
  </si>
  <si>
    <t>ﾐｽﾐ ｹﾝｼｮｳ</t>
  </si>
  <si>
    <t>安部　嵩士</t>
  </si>
  <si>
    <t>ｱﾍﾞ ﾀｹｼ</t>
  </si>
  <si>
    <t>笹江　晴貴</t>
  </si>
  <si>
    <t>ｻｻｴ ﾊﾙｷ</t>
  </si>
  <si>
    <t>馬見塚　大樹</t>
  </si>
  <si>
    <t>ﾏﾐﾂｶ ﾋﾛｷ</t>
  </si>
  <si>
    <t>小牧　慧士</t>
  </si>
  <si>
    <t>ｺﾏｷ ｻﾄｼ</t>
  </si>
  <si>
    <t>加藤　彰人</t>
  </si>
  <si>
    <t>ｶﾄｳ ｼｮｳﾄ</t>
  </si>
  <si>
    <t>﨑山　隆史</t>
  </si>
  <si>
    <t>ｻｷﾔﾏ ﾀｶｼ</t>
  </si>
  <si>
    <t>朝長　拓也</t>
  </si>
  <si>
    <t>ﾄﾓﾅｶﾞ ﾀｸﾔ</t>
  </si>
  <si>
    <t>丹生　淳也</t>
  </si>
  <si>
    <t>ﾆｭｳ ｼﾞｭﾝﾔ</t>
  </si>
  <si>
    <t>廣瀬　航</t>
  </si>
  <si>
    <t>ﾋﾛｾ ﾜﾀﾙ</t>
  </si>
  <si>
    <t>坊上　慶隆</t>
  </si>
  <si>
    <t>ﾎﾞｳｼﾞｮｳ ｹｲﾘｭｳ</t>
  </si>
  <si>
    <t>諸石　大晟</t>
  </si>
  <si>
    <t>ﾓﾛｲｼ ﾀｲｾｲ</t>
  </si>
  <si>
    <t>吉田　朋史</t>
  </si>
  <si>
    <t>ﾖｼﾀﾞ ﾄﾓﾌﾐ</t>
  </si>
  <si>
    <t>高尾　燿平</t>
  </si>
  <si>
    <t>吉村　仁志</t>
  </si>
  <si>
    <t>ﾖｼﾑﾗ ﾋﾄｼ</t>
  </si>
  <si>
    <t>田川　文彩</t>
  </si>
  <si>
    <t>ﾀｶﾞﾜ ﾌﾐﾔ</t>
  </si>
  <si>
    <t>福田　楓</t>
  </si>
  <si>
    <t>ﾌｸﾀﾞ ｶｴﾃﾞ</t>
  </si>
  <si>
    <t>宮西　健太</t>
  </si>
  <si>
    <t>ﾐﾔﾆｼ ｹﾝﾀ</t>
  </si>
  <si>
    <t>金原　正尚</t>
  </si>
  <si>
    <t>ｶﾅﾊﾗ ﾏｻﾅｵ</t>
  </si>
  <si>
    <t>久米　一輝</t>
  </si>
  <si>
    <t>ｸﾒ ｶｽﾞｷ</t>
  </si>
  <si>
    <t>金子　建太</t>
  </si>
  <si>
    <t>ｶﾈｺ ｹﾝﾀ</t>
  </si>
  <si>
    <t>遠山　雄大</t>
  </si>
  <si>
    <t>ﾄｵﾔﾏ ﾕｳﾀﾞｲ</t>
  </si>
  <si>
    <t>小野　泰介</t>
  </si>
  <si>
    <t>ｵﾉ ﾀｲｽｹ</t>
  </si>
  <si>
    <t>黒川　幸紀</t>
  </si>
  <si>
    <t>ｸﾛｶﾜ ｺｳｷ</t>
  </si>
  <si>
    <t>興膳　雄大</t>
  </si>
  <si>
    <t>ｺｳｾﾞﾝ ﾕｳﾀﾞｲ</t>
  </si>
  <si>
    <t>猿渡　凜太郎</t>
  </si>
  <si>
    <t>ｻﾙﾜﾀﾘ ﾘﾝﾀﾛｳ</t>
  </si>
  <si>
    <t>野中　竣介</t>
  </si>
  <si>
    <t>ﾉﾅｶ ｼｭﾝｽｹ</t>
  </si>
  <si>
    <t>濱地　慎悟</t>
  </si>
  <si>
    <t>ﾊﾏﾁ ｼﾝｺﾞ</t>
  </si>
  <si>
    <t>福岡　航平</t>
  </si>
  <si>
    <t>ﾌｸｵｶ ｺｳﾍｲ</t>
  </si>
  <si>
    <t>藤竹　陽平</t>
  </si>
  <si>
    <t>ﾌｼﾞﾀｹ ﾖｳﾍｲ</t>
  </si>
  <si>
    <t>林田　裕平</t>
  </si>
  <si>
    <t>ﾊﾔｼﾀﾞ ﾕｳﾍｲ</t>
  </si>
  <si>
    <t>岡山　侑生</t>
  </si>
  <si>
    <t>ｵｶﾔﾏ ﾕｳｷ</t>
  </si>
  <si>
    <t>有村 拓斗</t>
  </si>
  <si>
    <t>ｱﾘﾑﾗ ﾋﾛﾄ</t>
  </si>
  <si>
    <t>川口 隼平</t>
  </si>
  <si>
    <t>ｶﾜｸﾞﾁ ｼｭﾝﾍﾟｲ</t>
  </si>
  <si>
    <t>椙本　啓太</t>
  </si>
  <si>
    <t>ｽｷﾞﾓﾄ ｹｲﾀ</t>
  </si>
  <si>
    <t>坂本　崇晶</t>
  </si>
  <si>
    <t>ｻｶﾓﾄ ﾀｶｱｷ</t>
  </si>
  <si>
    <t>末廣　龍樹</t>
  </si>
  <si>
    <t>ｽｴﾋﾛ ﾘｭｳﾅ</t>
  </si>
  <si>
    <t>青柳　陽太</t>
  </si>
  <si>
    <t>ｱｵﾔｷﾞ ﾖｳﾀ</t>
  </si>
  <si>
    <t>上木　太晟</t>
  </si>
  <si>
    <t>ｳｴｷ ﾀｲｾｲ</t>
  </si>
  <si>
    <t>橋村　修平</t>
  </si>
  <si>
    <t>ﾊｼﾑﾗ ｼｭｳﾍｲ</t>
  </si>
  <si>
    <t>田川　優</t>
  </si>
  <si>
    <t>ﾀｶﾞﾜ ﾕｳ</t>
  </si>
  <si>
    <t>吉山　裕朗</t>
  </si>
  <si>
    <t>ﾖｼﾔﾏ ﾋﾛｱｷ</t>
  </si>
  <si>
    <t>松尾　優希</t>
  </si>
  <si>
    <t>ﾏﾂｵ ﾕｳｷ</t>
  </si>
  <si>
    <t>谷口　太一</t>
  </si>
  <si>
    <t>ﾀﾆｸﾞﾁ ﾀｲﾁ</t>
  </si>
  <si>
    <t>森川　智紀</t>
  </si>
  <si>
    <t>ﾓﾘｶﾜ ﾄﾓﾉﾘ</t>
  </si>
  <si>
    <t>伊藤　大河</t>
  </si>
  <si>
    <t>岡西　孝晃</t>
  </si>
  <si>
    <t>ｵｶﾆｼ ﾀｶｱｷ</t>
  </si>
  <si>
    <t>森　徹郎</t>
  </si>
  <si>
    <t>ﾓﾘ ﾃﾂﾛｳ</t>
  </si>
  <si>
    <t>山崎　大輔</t>
  </si>
  <si>
    <t>ﾔﾏｻｷ ﾀﾞｲｽｹ</t>
  </si>
  <si>
    <t>石揚　翔</t>
  </si>
  <si>
    <t>ｲｼｱｹﾞ ｶｹﾙ</t>
  </si>
  <si>
    <t>岐部　大也</t>
  </si>
  <si>
    <t>ｷﾍﾞ ﾀﾞｲﾔ</t>
  </si>
  <si>
    <t>崎間　恒之介</t>
  </si>
  <si>
    <t>ｻｷﾏ ｺｳﾉｽｹ</t>
  </si>
  <si>
    <t>田浦　弘陸</t>
  </si>
  <si>
    <t>ﾀﾉｳﾗ ﾋﾛﾑ</t>
  </si>
  <si>
    <t>中塚　創亮</t>
  </si>
  <si>
    <t>ﾅｶﾂｶ ｿｳｽｹ</t>
  </si>
  <si>
    <t>西原　大賀</t>
  </si>
  <si>
    <t>ﾆｼﾊﾗ ﾀｲｶﾞ</t>
  </si>
  <si>
    <t>森本　雅也</t>
  </si>
  <si>
    <t>ﾓﾘﾓﾄ ﾏｻﾔ</t>
  </si>
  <si>
    <t>渡部　一輝</t>
  </si>
  <si>
    <t>ﾜﾀﾅﾍﾞ ｶｽﾞｷ</t>
  </si>
  <si>
    <t>筒井　奏</t>
  </si>
  <si>
    <t>ﾂﾂｲ ｿｳ</t>
  </si>
  <si>
    <t>林　拓哉</t>
  </si>
  <si>
    <t>ﾊﾔｼ ﾀｸﾔ</t>
  </si>
  <si>
    <t>山根　昂明</t>
  </si>
  <si>
    <t>ﾔﾏﾈ ﾀｶｱｷ</t>
  </si>
  <si>
    <t>高橋　東樹</t>
  </si>
  <si>
    <t>ﾀｶﾊｼ ﾊﾙｷ</t>
  </si>
  <si>
    <t>片岡　佑太</t>
  </si>
  <si>
    <t>ｶﾀｵｶ ﾕｳﾀ</t>
  </si>
  <si>
    <t>眞子　将太朗</t>
  </si>
  <si>
    <t>ﾏﾅｺﾞ ｼｮｳﾀﾛｳ</t>
  </si>
  <si>
    <t>坂本　貫太朗</t>
  </si>
  <si>
    <t>ｻｶﾓﾄ ｶﾝﾀﾛｳ</t>
  </si>
  <si>
    <t>井上　孔介</t>
  </si>
  <si>
    <t>ｲﾉｳｴ ｺｳｽｹ</t>
  </si>
  <si>
    <t>野瀬　心意</t>
  </si>
  <si>
    <t>ﾉｾ ｼﾝｲ</t>
  </si>
  <si>
    <t>山下　哲史</t>
  </si>
  <si>
    <t>ﾔﾏｼﾀ ﾃﾂｼ</t>
  </si>
  <si>
    <t>白窪　敏行</t>
  </si>
  <si>
    <t>ｼﾗｸﾎﾞ ﾄｼﾕｷ</t>
  </si>
  <si>
    <t>田畑　弘斗</t>
  </si>
  <si>
    <t>ﾀﾊﾞﾀ ﾋﾛﾄ</t>
  </si>
  <si>
    <t>大重　隆寛</t>
  </si>
  <si>
    <t>ｵｵｼｹﾞ ﾀｶﾋﾛ</t>
  </si>
  <si>
    <t>今給黎　涼平</t>
  </si>
  <si>
    <t>ｲﾏｷｲﾚ ﾘｮｳﾍｲ</t>
  </si>
  <si>
    <t>有馬　優作</t>
  </si>
  <si>
    <t>ｱﾘﾏ ﾕｳｻｸ</t>
  </si>
  <si>
    <t>西牟田　侑磨</t>
  </si>
  <si>
    <t>ﾆｼﾑﾀ ﾕｳﾏ</t>
  </si>
  <si>
    <t>田中　俊矢</t>
  </si>
  <si>
    <t>ﾀﾅｶ ｼｭﾝﾔ</t>
  </si>
  <si>
    <t>吉岡　亮兵</t>
  </si>
  <si>
    <t>ﾖｼｵｶ ﾘｮｳﾍｲ</t>
  </si>
  <si>
    <t>髙田　拓弥</t>
  </si>
  <si>
    <t>ﾀｶﾀﾞ ﾀｸﾐ</t>
  </si>
  <si>
    <t>熊野　大志</t>
  </si>
  <si>
    <t>ｸﾏﾉ ﾀｲｼ</t>
  </si>
  <si>
    <t>山口　徹也</t>
  </si>
  <si>
    <t>ﾔﾏｸﾞﾁ ﾃﾂﾔ</t>
  </si>
  <si>
    <t>大西　豪</t>
  </si>
  <si>
    <t>ｵｵﾆｼ ｺﾞｳ</t>
  </si>
  <si>
    <t>岳藤　凌</t>
  </si>
  <si>
    <t>ﾀｹﾌｼﾞ ﾘｮｳ</t>
  </si>
  <si>
    <t>溝口　逸揮</t>
  </si>
  <si>
    <t>ﾐｿﾞｸﾞﾁ ｲﾂｷ</t>
  </si>
  <si>
    <t>中島　秀盛</t>
  </si>
  <si>
    <t>ﾅｶｼﾏ ｼｭｳｾｲ</t>
  </si>
  <si>
    <t>垣田　彰広</t>
  </si>
  <si>
    <t>ｶｷﾀ ｱｷﾋﾛ</t>
  </si>
  <si>
    <t>谷本　輝一</t>
  </si>
  <si>
    <t>ﾀﾆﾓﾄ ｷｲﾁ</t>
  </si>
  <si>
    <t>草場　祐人</t>
  </si>
  <si>
    <t>ｸｻﾊﾞ ﾕｳﾄ</t>
  </si>
  <si>
    <t>石浜　大樹</t>
  </si>
  <si>
    <t>ｲｼﾊﾏ ﾀﾞｲｷ</t>
  </si>
  <si>
    <t>後藤　巧</t>
  </si>
  <si>
    <t>ｺﾞﾄｳ ﾀｸﾐ</t>
  </si>
  <si>
    <t>泉　和希</t>
  </si>
  <si>
    <t>ｲｽﾞﾐ ｶｽﾞｷ</t>
  </si>
  <si>
    <t>古賀　靖隆</t>
  </si>
  <si>
    <t>ｺｶﾞ ﾔｽﾀｶ</t>
  </si>
  <si>
    <t>二川　竜一</t>
  </si>
  <si>
    <t>ﾌﾀｶﾞﾜ ﾘｭｳｲﾁ</t>
  </si>
  <si>
    <t>森山　光</t>
  </si>
  <si>
    <t>ﾓﾘﾔﾏ ﾋｶﾙ</t>
  </si>
  <si>
    <t>東野　能知</t>
  </si>
  <si>
    <t>ﾄｳﾉ ﾀﾞｲﾁ</t>
  </si>
  <si>
    <t>阿部　真士</t>
  </si>
  <si>
    <t>ｱﾍﾞ ｼﾝｼﾞ</t>
  </si>
  <si>
    <t>板本　翔馬</t>
  </si>
  <si>
    <t>ｲﾀﾓﾄ ｼｮｳﾏ</t>
  </si>
  <si>
    <t>浦邊　諒太</t>
  </si>
  <si>
    <t>ｳﾗﾍﾞ ﾘｮｳﾀ</t>
  </si>
  <si>
    <t>笠田　健斗</t>
  </si>
  <si>
    <t>ｶｻﾀﾞ ｹﾝﾄ</t>
  </si>
  <si>
    <t>下野　雄大</t>
  </si>
  <si>
    <t>ｼﾓﾉ ﾕｳﾀﾞｲ</t>
  </si>
  <si>
    <t>ジョン　ヨンチャン</t>
  </si>
  <si>
    <t>ｼﾞｮﾝ ﾖﾝﾁｬﾝ</t>
  </si>
  <si>
    <t>田中　洸成</t>
  </si>
  <si>
    <t>ﾀﾅｶ ｺｳｾｲ</t>
  </si>
  <si>
    <t>浜松　和彦</t>
  </si>
  <si>
    <t>ﾊﾏﾏﾂ ｶｽﾞﾋｺ</t>
  </si>
  <si>
    <t>古市　泰生</t>
  </si>
  <si>
    <t>ﾌﾙｲﾁ ﾀｲｾｲ</t>
  </si>
  <si>
    <t>松浦　隆真</t>
  </si>
  <si>
    <t>ﾏﾂｳﾗ ﾘｭｳﾏ</t>
  </si>
  <si>
    <t>安河内　優樹</t>
  </si>
  <si>
    <t>ﾔｽｺｳﾁ ﾕｳｷ</t>
  </si>
  <si>
    <t>末松　祐典</t>
  </si>
  <si>
    <t>ｽｴﾏﾂ ﾕｳｽｹ</t>
  </si>
  <si>
    <t>原田　雅弘</t>
  </si>
  <si>
    <t>ﾊﾗﾀﾞ ﾏｻﾋﾛ</t>
  </si>
  <si>
    <t>須恵　隆気</t>
  </si>
  <si>
    <t>ｽｴ ﾘｭｳｷ</t>
  </si>
  <si>
    <t>吉田　涼</t>
  </si>
  <si>
    <t>木村　海登</t>
  </si>
  <si>
    <t>ｷﾑﾗ ｶｲﾄ</t>
  </si>
  <si>
    <t>井ノ又　伍</t>
  </si>
  <si>
    <t>ｲﾉﾏﾀ ﾀｽｸ</t>
  </si>
  <si>
    <t>新村　駿</t>
  </si>
  <si>
    <t>ﾆｲﾑﾗ ｼｭﾝ</t>
  </si>
  <si>
    <t>内田　敬人</t>
  </si>
  <si>
    <t>ｳﾁﾀﾞ ｹｲﾄ</t>
  </si>
  <si>
    <t>水村　航大</t>
  </si>
  <si>
    <t>ﾐｽﾞﾑﾗ ｺｳﾀﾞｲ</t>
  </si>
  <si>
    <t>三浦　大志</t>
  </si>
  <si>
    <t>ﾐｳﾗ ﾀﾞｲｼ</t>
  </si>
  <si>
    <t>島　聡明</t>
  </si>
  <si>
    <t>ｼﾏ ﾄｼｱｷ</t>
  </si>
  <si>
    <t>川上　高輝</t>
  </si>
  <si>
    <t>ｶﾜｶﾐ ｺｳｷ</t>
  </si>
  <si>
    <t>末松　大輝</t>
  </si>
  <si>
    <t>ｽｴﾏﾂ ﾋﾛｷ</t>
  </si>
  <si>
    <t>辻川　諒</t>
  </si>
  <si>
    <t>ﾂｼﾞｶﾜ ﾘｮｳ</t>
  </si>
  <si>
    <t>内田　陸志</t>
  </si>
  <si>
    <t>ｳﾁﾀﾞ ｱﾂｼ</t>
  </si>
  <si>
    <t>津田　哲矢</t>
  </si>
  <si>
    <t>ﾂﾀﾞ ﾃﾂﾔ</t>
  </si>
  <si>
    <t>上野　玲旺</t>
  </si>
  <si>
    <t>ｳｴﾉ ﾚｵ</t>
  </si>
  <si>
    <t>竹下　卓</t>
  </si>
  <si>
    <t>ﾀｹｼﾀ ｽｸﾞﾙ</t>
  </si>
  <si>
    <t>松本　尚士</t>
  </si>
  <si>
    <t>ﾏﾂﾓﾄ ﾅｵﾄ</t>
  </si>
  <si>
    <t>田中　飛貴</t>
  </si>
  <si>
    <t>ﾀﾅｶ ｱｽｷ</t>
  </si>
  <si>
    <t>中野　蓮司</t>
  </si>
  <si>
    <t>ﾅｶﾉ ﾚﾝｼﾞ</t>
  </si>
  <si>
    <t>辻本　陸</t>
  </si>
  <si>
    <t>ﾂｼﾞﾓﾄ ﾘｸ</t>
  </si>
  <si>
    <t>濵﨑　拳介</t>
  </si>
  <si>
    <t>ﾊﾏｻﾞｷ ｹﾝｽｹ</t>
  </si>
  <si>
    <t>段吉　宇大</t>
  </si>
  <si>
    <t>ﾀﾞﾝﾖｼ ｳﾀﾞｲ</t>
  </si>
  <si>
    <t>高橋　毅</t>
  </si>
  <si>
    <t>ﾀｶﾊｼ ﾂﾖｼ</t>
  </si>
  <si>
    <t>古川　拓</t>
  </si>
  <si>
    <t>ﾌﾙｶﾜ ﾀｸ</t>
  </si>
  <si>
    <t>山田　樹</t>
  </si>
  <si>
    <t>ﾔﾏﾀﾞ ﾀﾂｷ</t>
  </si>
  <si>
    <t>青木　拓磨</t>
  </si>
  <si>
    <t>ｱｵｷ ﾀｸﾏ</t>
  </si>
  <si>
    <t>江口　丈</t>
  </si>
  <si>
    <t>瓜生　春希</t>
  </si>
  <si>
    <t>ｳﾘｭｳ ﾊﾙｷ</t>
  </si>
  <si>
    <t>亀谷　侑平</t>
  </si>
  <si>
    <t>ｶﾒﾔ ﾕｳﾍｲ</t>
  </si>
  <si>
    <t>野元　健太</t>
  </si>
  <si>
    <t>ﾉﾓﾄ ｹﾝﾀ</t>
  </si>
  <si>
    <t>浦田　賢征</t>
  </si>
  <si>
    <t>ｳﾗﾀ ｹﾝｾｲ</t>
  </si>
  <si>
    <t>日衛島　遼太</t>
  </si>
  <si>
    <t>ﾋｴｼﾏ ﾘｮｳﾀ</t>
  </si>
  <si>
    <t>北畠　健太郎</t>
  </si>
  <si>
    <t>ｷﾀﾊﾞﾀｹ ｹﾝﾀﾛｳ</t>
  </si>
  <si>
    <t>有馬　継士郎</t>
  </si>
  <si>
    <t>ｱﾘﾏ ｹｲｼﾛｳ</t>
  </si>
  <si>
    <t>前田　崇純</t>
  </si>
  <si>
    <t>ﾏｴﾀﾞ ﾀｶｽﾞﾐ</t>
  </si>
  <si>
    <t>山本　陵</t>
  </si>
  <si>
    <t>ﾔﾏﾓﾄ ﾘｸ</t>
  </si>
  <si>
    <t>池崎　玲</t>
  </si>
  <si>
    <t>ｲｹｻﾞｷ ﾚｲ</t>
  </si>
  <si>
    <t>東　孝太朗</t>
  </si>
  <si>
    <t>ﾋｶﾞｼ ｺｳﾀﾛｳ</t>
  </si>
  <si>
    <t>河村　駿</t>
  </si>
  <si>
    <t>ｶﾜﾑﾗ ｼｭﾝ</t>
  </si>
  <si>
    <t>牧野　圭佑</t>
  </si>
  <si>
    <t>ﾏｷﾉ ｹｲｽｹ</t>
  </si>
  <si>
    <t>山田　勇弥</t>
  </si>
  <si>
    <t>ﾔﾏﾀﾞ ﾕｳﾔ</t>
  </si>
  <si>
    <t>永田　拓海</t>
  </si>
  <si>
    <t>ﾅｶﾞﾀ ﾀｸﾐ</t>
  </si>
  <si>
    <t>大石　将也</t>
  </si>
  <si>
    <t>ｵｵｲｼ ﾏｻﾔ</t>
  </si>
  <si>
    <t>表谷 海斗</t>
  </si>
  <si>
    <t>ｵﾓﾃﾔ ｶｲﾄ</t>
  </si>
  <si>
    <t>永石 朗之</t>
  </si>
  <si>
    <t>ﾅｶﾞｲｼ ｱｷﾕｷ</t>
  </si>
  <si>
    <t>松本 圭祐</t>
  </si>
  <si>
    <t>ﾏﾂﾓﾄ ｹｲｽｹ</t>
  </si>
  <si>
    <t>吉良 圭介</t>
  </si>
  <si>
    <t>ｷﾗ ｹｲｽｹ</t>
  </si>
  <si>
    <t>中林　友輝</t>
  </si>
  <si>
    <t>ﾅｶﾊﾞﾔｼ ﾄﾓｷ</t>
  </si>
  <si>
    <t>大前　幹鉄</t>
  </si>
  <si>
    <t>ｵｵﾏｴ ｶﾝﾃﾂ</t>
  </si>
  <si>
    <t>手嶋　純輝</t>
  </si>
  <si>
    <t>ﾃｼﾏ ｼﾞｭﾝｷ</t>
  </si>
  <si>
    <t>薬師寺　祐介</t>
  </si>
  <si>
    <t>ﾔｸｼｼﾞ ﾕｳｽｹ</t>
  </si>
  <si>
    <t>門内　祐輝</t>
  </si>
  <si>
    <t>ｶﾄﾞｳﾁ ﾕｳｷ</t>
  </si>
  <si>
    <t>生田　将己</t>
  </si>
  <si>
    <t>ｲｸﾀ ﾏｻｷ</t>
  </si>
  <si>
    <t>山田　怜央</t>
  </si>
  <si>
    <t>ﾔﾏﾀﾞ ﾚｵ</t>
  </si>
  <si>
    <t>山本　航大</t>
  </si>
  <si>
    <t>ﾔﾏﾓﾄ ｺｳﾀﾞｲ</t>
  </si>
  <si>
    <t>北本　凌督</t>
  </si>
  <si>
    <t>ｷﾀﾓﾄ ﾘｮｳｽｹ</t>
  </si>
  <si>
    <t>松村　厚志</t>
  </si>
  <si>
    <t>ﾏﾂﾑﾗ ｱﾂｼ</t>
    <phoneticPr fontId="9"/>
  </si>
  <si>
    <t>佐原　友一朗</t>
  </si>
  <si>
    <t>ｻﾊﾗ ﾕｳｲﾁﾛｳ</t>
    <phoneticPr fontId="9"/>
  </si>
  <si>
    <t>清水　雄太</t>
  </si>
  <si>
    <t>ｼﾐｽﾞ ﾕｳﾀ</t>
  </si>
  <si>
    <t>庄野　陸太</t>
  </si>
  <si>
    <t>ｼｮｳﾉ ﾘｸﾀ</t>
  </si>
  <si>
    <t>川﨑　健史</t>
  </si>
  <si>
    <t>ｶﾜｻｷ ﾀｹｼ</t>
  </si>
  <si>
    <t>中川　勝徳</t>
  </si>
  <si>
    <t>ﾅｶｶﾞﾜ ｶﾂﾉﾘ</t>
  </si>
  <si>
    <t>馬場　智輝</t>
  </si>
  <si>
    <t>ﾊﾞﾊﾞ ﾄﾓｷ</t>
  </si>
  <si>
    <t>吉松　耕平</t>
  </si>
  <si>
    <t>ﾖｼﾏﾂ ｺｳﾍｲ</t>
  </si>
  <si>
    <t>永田　諒士</t>
  </si>
  <si>
    <t>打越　元樹</t>
  </si>
  <si>
    <t>ｳﾁｺﾞｼ ﾓﾄｷ</t>
  </si>
  <si>
    <t>栗田　湧</t>
  </si>
  <si>
    <t>ｸﾘﾀ ﾕｳ</t>
  </si>
  <si>
    <t>中西　海都</t>
  </si>
  <si>
    <t>ﾅｶﾆｼ ｶｲﾄ</t>
    <phoneticPr fontId="9"/>
  </si>
  <si>
    <t>ﾌｶﾐ ｲｯｾ</t>
  </si>
  <si>
    <t>米原　由将</t>
  </si>
  <si>
    <t>ﾖﾈﾊﾗ ﾖｼﾏｻ</t>
  </si>
  <si>
    <t>吉村　龍弥</t>
  </si>
  <si>
    <t>下袴田　敦仁</t>
  </si>
  <si>
    <t>ｼﾓﾊｶﾏﾀﾞ ｱﾂﾋﾄ</t>
  </si>
  <si>
    <t>田上　人生</t>
  </si>
  <si>
    <t>ﾀﾉｳｴ ﾄｳﾑ</t>
  </si>
  <si>
    <t>リシタ　スバシンハ</t>
  </si>
  <si>
    <t>ﾘｼﾀ ｽﾊﾞｼﾝﾊ</t>
  </si>
  <si>
    <t>青柳　優哉</t>
  </si>
  <si>
    <t>ｱｵﾔｷﾞ ﾕｳﾔ</t>
  </si>
  <si>
    <t>岩永　光弘</t>
  </si>
  <si>
    <t>ｲﾜﾅｶﾞ ﾐﾂﾋﾛ</t>
  </si>
  <si>
    <t>箕田　寛司</t>
  </si>
  <si>
    <t>ﾐﾀ ﾋﾛｼ</t>
  </si>
  <si>
    <t>幸野　雄大</t>
  </si>
  <si>
    <t>ｺｳﾉ ﾕｳﾀﾞｲ</t>
  </si>
  <si>
    <t>渡辺　海夏人</t>
  </si>
  <si>
    <t>ﾜﾀﾅﾍﾞ ﾐﾅﾄ</t>
  </si>
  <si>
    <t>西村　将吾</t>
  </si>
  <si>
    <t>ﾆｼﾑﾗ ｼｮｳｺﾞ</t>
  </si>
  <si>
    <t>増田　巧己</t>
  </si>
  <si>
    <t>ﾏｽﾀﾞ ﾀｸﾐ</t>
  </si>
  <si>
    <t>小柳　拓郎</t>
  </si>
  <si>
    <t>ｺﾔﾅｷﾞ ﾀｸﾛｳ</t>
  </si>
  <si>
    <t>梁瀬　大輔</t>
  </si>
  <si>
    <t>ﾔﾅｾ ﾀﾞｲｽｹ</t>
  </si>
  <si>
    <t>1313</t>
    <phoneticPr fontId="9"/>
  </si>
  <si>
    <t>宇野　麟之介</t>
    <rPh sb="0" eb="2">
      <t>ウノ</t>
    </rPh>
    <rPh sb="3" eb="4">
      <t>リン</t>
    </rPh>
    <rPh sb="4" eb="5">
      <t>ノ</t>
    </rPh>
    <rPh sb="5" eb="6">
      <t>スケ</t>
    </rPh>
    <phoneticPr fontId="9"/>
  </si>
  <si>
    <t>ｳﾉ ﾘﾝﾉｽｹ</t>
    <phoneticPr fontId="9"/>
  </si>
  <si>
    <t>荒木　太</t>
  </si>
  <si>
    <t>ｱﾗｷ ﾌﾄｼ</t>
  </si>
  <si>
    <t>宮澤　潔</t>
  </si>
  <si>
    <t>ﾐﾔｻﾞﾜ ｷﾖｼ</t>
  </si>
  <si>
    <t>植田　直生</t>
  </si>
  <si>
    <t>ｳｴﾀﾞ ﾅｵｷ</t>
  </si>
  <si>
    <t>古賀　匠</t>
  </si>
  <si>
    <t>今田　紫生良</t>
  </si>
  <si>
    <t>ｲﾏﾀﾞ ｼｲﾗ</t>
  </si>
  <si>
    <t>中村　瞬一</t>
  </si>
  <si>
    <t>ﾅｶﾑﾗ ｼｭﾝｲﾁ</t>
  </si>
  <si>
    <t>瀬川　浩志</t>
  </si>
  <si>
    <t>ｾｶﾞﾜ ｺｳｼ</t>
  </si>
  <si>
    <t>大村　諒</t>
  </si>
  <si>
    <t>ｵｵﾑﾗ ﾘｮｳ</t>
  </si>
  <si>
    <t>銀鏡　達也</t>
  </si>
  <si>
    <t>ｼﾛﾐ ﾀﾂﾔ</t>
  </si>
  <si>
    <t>古賀　啓斗</t>
  </si>
  <si>
    <t>ｺｶﾞ ｹｲﾄ</t>
  </si>
  <si>
    <t>塩竃　柚貴</t>
  </si>
  <si>
    <t>ｼｵｶﾞﾏ ﾕｽﾞｷ</t>
  </si>
  <si>
    <t>梶原　勘吉</t>
  </si>
  <si>
    <t>ｶｼﾞﾊﾗ ｶﾝｷﾁ</t>
  </si>
  <si>
    <t>小谷　賢人</t>
  </si>
  <si>
    <t>ｺﾀﾆ ｹﾝﾄ</t>
  </si>
  <si>
    <t>大脇　勇真</t>
  </si>
  <si>
    <t>ｵｵﾜｷ ﾕｳﾏ</t>
  </si>
  <si>
    <t>坪内　幸之介</t>
  </si>
  <si>
    <t>ﾂﾎﾞｳﾁ ｺｳﾉｽｹ</t>
  </si>
  <si>
    <t>古謝　佑汰</t>
  </si>
  <si>
    <t>ｺｼﾞｬ ﾕｳﾀ</t>
  </si>
  <si>
    <t>有満　雄大</t>
  </si>
  <si>
    <t>ｱﾘﾐﾂ ﾕｳﾀﾞｲ</t>
  </si>
  <si>
    <t>谷口　善政</t>
  </si>
  <si>
    <t>ﾀﾆｸﾞﾁ ﾖｼﾏｻ</t>
  </si>
  <si>
    <t>鶴田　成二</t>
  </si>
  <si>
    <t>ﾂﾙﾀ ｾｲｼﾞ</t>
  </si>
  <si>
    <t>中面　英寿</t>
  </si>
  <si>
    <t>ﾅｶﾂﾗ ﾋﾃﾞﾄｼ</t>
  </si>
  <si>
    <t>久冨　純友</t>
  </si>
  <si>
    <t>ｸﾄﾞﾐ　ｼﾞｭﾝﾕｳ</t>
  </si>
  <si>
    <t>原　朋也</t>
  </si>
  <si>
    <t>ﾊﾗ ﾄﾓﾔ</t>
  </si>
  <si>
    <t>馬場　智志</t>
  </si>
  <si>
    <t>ﾊﾞﾊﾞ ｻﾄｼ</t>
  </si>
  <si>
    <t>高柿　康平</t>
  </si>
  <si>
    <t>ﾀｶｶﾞｷ ｺｳﾍｲ</t>
  </si>
  <si>
    <t>杉山　隼一</t>
  </si>
  <si>
    <t>ｽｷﾞﾔﾏ ｼｭﾝｲﾁ</t>
  </si>
  <si>
    <t>島袋　泰樹</t>
    <rPh sb="0" eb="2">
      <t>シマブクロ</t>
    </rPh>
    <rPh sb="3" eb="4">
      <t>ヤス</t>
    </rPh>
    <rPh sb="4" eb="5">
      <t>キ</t>
    </rPh>
    <phoneticPr fontId="1"/>
  </si>
  <si>
    <t>ｼﾏﾌﾞｸﾛ ﾀｲｷ</t>
    <phoneticPr fontId="1"/>
  </si>
  <si>
    <t>楡田　章人</t>
    <rPh sb="0" eb="1">
      <t>ニレ</t>
    </rPh>
    <rPh sb="1" eb="2">
      <t>タ</t>
    </rPh>
    <rPh sb="3" eb="5">
      <t>アキヒト</t>
    </rPh>
    <phoneticPr fontId="1"/>
  </si>
  <si>
    <t>ﾆﾚﾀﾞ ｱｷﾋﾄ</t>
    <phoneticPr fontId="1"/>
  </si>
  <si>
    <t>弓削　良太</t>
  </si>
  <si>
    <t>ﾕｹﾞ ﾘｮｳﾀ</t>
  </si>
  <si>
    <t>秋山　裕太</t>
  </si>
  <si>
    <t>ｱｷﾔﾏ ﾕｳﾀ</t>
  </si>
  <si>
    <t>市来　直哉</t>
  </si>
  <si>
    <t>ｲﾁｷ ﾅｵﾔ</t>
  </si>
  <si>
    <t>上田　一貴</t>
  </si>
  <si>
    <t>ｳｴﾀﾞ ｶｽﾞｷ</t>
  </si>
  <si>
    <t>筒井　俊輔</t>
  </si>
  <si>
    <t>ﾂﾂｲ ｼｭﾝｽｹ</t>
  </si>
  <si>
    <t>武智　由記</t>
  </si>
  <si>
    <t>ﾀｹﾁ ﾕｳｷ</t>
  </si>
  <si>
    <t>花田　亜文</t>
  </si>
  <si>
    <t>ﾊﾅﾀﾞ ｱﾓﾝ</t>
  </si>
  <si>
    <t>平　尚浩</t>
  </si>
  <si>
    <t>ﾀｲﾗ ﾅｵﾋﾛ</t>
  </si>
  <si>
    <t>内村　仁</t>
  </si>
  <si>
    <t>ｳﾁﾑﾗ ﾋﾄｼ</t>
  </si>
  <si>
    <t>吉岡　朋樹</t>
  </si>
  <si>
    <t>ﾖｼｵｶ ﾄﾓｷ</t>
  </si>
  <si>
    <t>近藤　雄介</t>
  </si>
  <si>
    <t>ｺﾝﾄﾞｳ ﾕｳｽｹ</t>
  </si>
  <si>
    <t>山﨑 華香</t>
  </si>
  <si>
    <t>大坪　ブレンダケイコ</t>
  </si>
  <si>
    <t>ｵｵﾂﾎﾞ ﾌﾞﾚﾝﾀﾞｹｲｺ</t>
  </si>
  <si>
    <t>河津　美里</t>
  </si>
  <si>
    <t>ｶﾜﾂﾞ ﾐｻﾄ</t>
  </si>
  <si>
    <t>佐々木　優歩</t>
  </si>
  <si>
    <t>ｻｻｷ ﾕｳﾎ</t>
  </si>
  <si>
    <t>永倉　桃伽</t>
  </si>
  <si>
    <t>ﾅｶﾞｸﾗ ﾓｶ</t>
  </si>
  <si>
    <t>髙木　結加</t>
  </si>
  <si>
    <t>𠮷川　奈緒</t>
  </si>
  <si>
    <t>後間　秋穗</t>
  </si>
  <si>
    <t>髙島　咲月</t>
  </si>
  <si>
    <t>濱﨑　彩合</t>
  </si>
  <si>
    <t>高橋　美里</t>
  </si>
  <si>
    <t>池平　遥香</t>
  </si>
  <si>
    <t>髙橋　由華</t>
  </si>
  <si>
    <t>阿久根　清羅</t>
  </si>
  <si>
    <t>ｱｸﾈ ｾｲﾗ</t>
  </si>
  <si>
    <t>金子　夏生</t>
  </si>
  <si>
    <t>ｶﾈｺ ﾅﾂｷ</t>
  </si>
  <si>
    <t>ｷｼ ﾐﾂﾞｷ</t>
  </si>
  <si>
    <t>福井　美愉</t>
  </si>
  <si>
    <t>ﾌｸｲ ﾐﾕ</t>
  </si>
  <si>
    <t>神崎　穂乃香</t>
  </si>
  <si>
    <t>ｶﾝｻﾞｷ ﾎﾉｶ</t>
  </si>
  <si>
    <t>内田　まどか</t>
  </si>
  <si>
    <t>ｳﾁﾀﾞ ﾏﾄﾞｶ</t>
  </si>
  <si>
    <t>日髙　香織</t>
  </si>
  <si>
    <t>ﾋﾀﾞｶ ｶｵﾘ</t>
  </si>
  <si>
    <t>池内　優香</t>
  </si>
  <si>
    <t>那須　葵</t>
  </si>
  <si>
    <t>ﾅｽ ｱｵｲ</t>
  </si>
  <si>
    <t>江藤　真桜</t>
  </si>
  <si>
    <t>ｴﾄｳ ﾏｵ</t>
  </si>
  <si>
    <t>小池　莉央</t>
  </si>
  <si>
    <t>ｺｲｹ ﾘｵ</t>
  </si>
  <si>
    <t>谷　真以子</t>
  </si>
  <si>
    <t>ﾀﾆ ﾏｲｺ</t>
  </si>
  <si>
    <t>小手川　紀名子</t>
  </si>
  <si>
    <t>ｺﾃｶﾞﾜ ｷﾅｺ</t>
  </si>
  <si>
    <t>野島　未菜</t>
  </si>
  <si>
    <t>ﾉｼﾞﾏ ﾐﾅ</t>
  </si>
  <si>
    <t>吉田　麗羅</t>
  </si>
  <si>
    <t>ﾖｼﾀﾞ ﾚｲﾗ</t>
  </si>
  <si>
    <t>楠元　茉優</t>
  </si>
  <si>
    <t>ｸｽﾓﾄ ﾏﾋﾛ</t>
  </si>
  <si>
    <t>松崎　菜桜</t>
  </si>
  <si>
    <t>ﾏﾂｻｷ ﾅｵ</t>
  </si>
  <si>
    <t>神田　菜摘</t>
  </si>
  <si>
    <t>ｶﾝﾀﾞ ﾅﾂﾐ</t>
  </si>
  <si>
    <t>小笠原　麻結</t>
  </si>
  <si>
    <t>ｵｶﾞｻﾜﾗ ﾏﾕ</t>
  </si>
  <si>
    <t>寺﨑　友香</t>
  </si>
  <si>
    <t>ﾃﾗｻﾞｷ ﾕｶ</t>
  </si>
  <si>
    <t>尾山　和華</t>
  </si>
  <si>
    <t>ｵﾔﾏ ﾎﾉｶ</t>
  </si>
  <si>
    <t>太田　紗矢</t>
  </si>
  <si>
    <t>ｵｵﾀ ｻﾔ</t>
  </si>
  <si>
    <t>岩本　千穂</t>
  </si>
  <si>
    <t>ｲﾜﾓﾄ ﾁﾎ</t>
  </si>
  <si>
    <t>早川　加奈子</t>
  </si>
  <si>
    <t>壬生　えみり</t>
  </si>
  <si>
    <t>ﾐﾌﾞ ｴﾐﾘ</t>
  </si>
  <si>
    <t>上田　真梨子</t>
  </si>
  <si>
    <t>ｳｴﾀﾞ ﾏﾘｺ</t>
  </si>
  <si>
    <t>坂口　菜々美</t>
  </si>
  <si>
    <t>ｻｶｸﾞﾁ ﾅﾅﾐ</t>
  </si>
  <si>
    <t>秋田　茜</t>
  </si>
  <si>
    <t>ｱｷﾀ ｱｶﾈ</t>
  </si>
  <si>
    <t>池田　和香那</t>
  </si>
  <si>
    <t>ｲｹﾀﾞ ﾜｶﾅ</t>
  </si>
  <si>
    <t>上野　南</t>
  </si>
  <si>
    <t>ｳｴﾉ ﾐﾅﾐ</t>
  </si>
  <si>
    <t>浦　彩音</t>
  </si>
  <si>
    <t>ｳﾗ ｱﾔﾈ</t>
  </si>
  <si>
    <t>大永　夏樹</t>
  </si>
  <si>
    <t>ｵｵﾅｶﾞ ﾅﾂｷ</t>
  </si>
  <si>
    <t>岡田　彩希</t>
  </si>
  <si>
    <t>ｵｶﾀﾞ ｱﾔｷ</t>
  </si>
  <si>
    <t>桑原　翠</t>
  </si>
  <si>
    <t>ｸﾜﾊﾞﾗ ﾐﾄﾞﾘ</t>
  </si>
  <si>
    <t>古賀　瑞穂</t>
  </si>
  <si>
    <t>ｺｶﾞ ﾐｽﾞﾎ</t>
  </si>
  <si>
    <t>佐々木　みやび</t>
  </si>
  <si>
    <t>ｻｻｷ ﾐﾔﾋﾞ</t>
  </si>
  <si>
    <t>座間味　里奈</t>
  </si>
  <si>
    <t>ｻﾞﾏﾐ ﾘﾅ</t>
  </si>
  <si>
    <t>重岡　真穂</t>
  </si>
  <si>
    <t>ｼｹﾞｵｶ ﾏﾎ</t>
  </si>
  <si>
    <t>大丸　佳那子</t>
  </si>
  <si>
    <t>ﾀﾞｲﾏﾙ ｶﾅｺ</t>
  </si>
  <si>
    <t>谷田　千夏</t>
  </si>
  <si>
    <t>ﾀﾆﾀﾞ ﾁﾅﾂ</t>
  </si>
  <si>
    <t>靏田　那津</t>
  </si>
  <si>
    <t>ﾂﾙﾀ ﾅﾂ</t>
  </si>
  <si>
    <t>平川　明日花</t>
  </si>
  <si>
    <t>ﾋﾗｶﾜ ｱｽｶ</t>
  </si>
  <si>
    <t>藤原　美咲</t>
  </si>
  <si>
    <t>ﾌｼﾞﾜﾗ ﾐｻｷ</t>
  </si>
  <si>
    <t>中森　佳恵</t>
  </si>
  <si>
    <t>ﾅｶﾓﾘ ｶｴ</t>
  </si>
  <si>
    <t>長岡　恭花</t>
  </si>
  <si>
    <t>ﾅｶﾞｵｶ ﾉﾘｶ</t>
  </si>
  <si>
    <t>村上　南帆</t>
  </si>
  <si>
    <t>ﾑﾗｶﾐ ﾐﾅﾎ</t>
  </si>
  <si>
    <t>山﨑　舞</t>
  </si>
  <si>
    <t>ﾔﾏｻｷ ﾏｲ</t>
  </si>
  <si>
    <t>山本　渚</t>
  </si>
  <si>
    <t>ﾔﾏﾓﾄ ﾅｷﾞｻ</t>
  </si>
  <si>
    <t>嶋永　有紗</t>
  </si>
  <si>
    <t>ｼﾏﾅｶﾞ ｱﾘｻ</t>
  </si>
  <si>
    <t>藤川　遥</t>
  </si>
  <si>
    <t>ﾌｼﾞｶﾜ ﾊﾙｶ</t>
  </si>
  <si>
    <t>小原　瑛花</t>
  </si>
  <si>
    <t>ｵﾊﾞﾗ ｴｲｶ</t>
  </si>
  <si>
    <t>藤澤　奈々</t>
  </si>
  <si>
    <t>ﾌｼﾞｻﾜ ﾅﾅ</t>
  </si>
  <si>
    <t>平井　里歩</t>
  </si>
  <si>
    <t>ﾋﾗｲ ﾘﾎ</t>
  </si>
  <si>
    <t>三浦　柚記</t>
  </si>
  <si>
    <t>ﾐｳﾗ ﾕｽﾞｷ</t>
  </si>
  <si>
    <t>永山　莉子</t>
  </si>
  <si>
    <t>ﾅｶﾞﾔﾏ ﾘｺ</t>
  </si>
  <si>
    <t>河津　真由</t>
  </si>
  <si>
    <t>ｶﾜﾂ ﾏﾕ</t>
  </si>
  <si>
    <t>高野　悠歩</t>
  </si>
  <si>
    <t>ﾀｶﾉ ﾕｳﾎ</t>
  </si>
  <si>
    <t>ﾔﾊｽﾞ ﾊﾅｺ</t>
  </si>
  <si>
    <t>川崎　祐由</t>
  </si>
  <si>
    <t>ｶﾜｻｷ ﾕｳﾕ</t>
  </si>
  <si>
    <t>濱田　向日葵</t>
  </si>
  <si>
    <t>ﾊﾏﾀﾞ ﾋﾏﾜﾘ</t>
  </si>
  <si>
    <t>城　香織</t>
  </si>
  <si>
    <t>北川　愛菜</t>
  </si>
  <si>
    <t>ｷﾀｶﾞﾜ ｱｲﾅ</t>
  </si>
  <si>
    <t>姫野　恵理</t>
  </si>
  <si>
    <t>末吉　里帆</t>
  </si>
  <si>
    <t>ｽｴﾖｼ ﾘﾎ</t>
  </si>
  <si>
    <t>尾家　未紗</t>
  </si>
  <si>
    <t>ｵｲｴ ﾐｻ</t>
  </si>
  <si>
    <t>儀保　優奈</t>
  </si>
  <si>
    <t>ｷﾞﾎﾞ ﾕｳﾅ</t>
  </si>
  <si>
    <t>小浜　可奈絵</t>
  </si>
  <si>
    <t>平良　花玲</t>
  </si>
  <si>
    <t>阿波根　奈緒</t>
  </si>
  <si>
    <t>ｱﾊｺﾞﾝ ﾅｵ</t>
  </si>
  <si>
    <t>津波古　梨沙</t>
  </si>
  <si>
    <t>我如古　美沙稀</t>
  </si>
  <si>
    <t>ｶﾞﾈｺ ﾐｻｷ</t>
  </si>
  <si>
    <t>井手　彩乃</t>
  </si>
  <si>
    <t>ｲﾃﾞ ｱﾔﾉ</t>
  </si>
  <si>
    <t>井筒　結希</t>
  </si>
  <si>
    <t>ｲﾂﾞﾂ ﾕｳｷ</t>
  </si>
  <si>
    <t>野口　明華</t>
  </si>
  <si>
    <t>ﾉｸﾞﾁ ﾊﾙｶ</t>
  </si>
  <si>
    <t>松浦　華</t>
  </si>
  <si>
    <t>ﾏﾂｳﾗ ﾊﾅ</t>
  </si>
  <si>
    <t>青木　光穂</t>
  </si>
  <si>
    <t>ｱｵｷ ﾃﾙﾎ</t>
  </si>
  <si>
    <t>坪根　美来</t>
  </si>
  <si>
    <t>ﾂﾎﾞﾈ ﾐｸ</t>
  </si>
  <si>
    <t>三上　真奈</t>
  </si>
  <si>
    <t>ﾐｶﾐ ﾏﾅ</t>
  </si>
  <si>
    <t>知念　さやか</t>
  </si>
  <si>
    <t>ﾁﾈﾝ ｻﾔｶ</t>
  </si>
  <si>
    <t>関　真由子</t>
  </si>
  <si>
    <t>ｾｷ ﾏﾕｺ</t>
  </si>
  <si>
    <t>ｶﾜｿﾞｴ ﾕｳｺ</t>
  </si>
  <si>
    <t>阿武　未帆</t>
  </si>
  <si>
    <t>ｱﾝﾉ ﾐﾎ</t>
  </si>
  <si>
    <t>永田　亜衣</t>
  </si>
  <si>
    <t>ﾅｶﾞﾀ ｱｲ</t>
  </si>
  <si>
    <t>永田　理沙</t>
  </si>
  <si>
    <t>ﾅｶﾞﾀ ﾘｻ</t>
  </si>
  <si>
    <t>ﾄｳﾔﾏ ｶﾉｺ</t>
  </si>
  <si>
    <t>山田　桃愛</t>
  </si>
  <si>
    <t>ﾔﾏﾀﾞ ﾓﾓｱ</t>
  </si>
  <si>
    <t>山口　優萌</t>
  </si>
  <si>
    <t>ﾔﾏｸﾞﾁ ﾕﾒ</t>
  </si>
  <si>
    <t>北野　夏鈴</t>
  </si>
  <si>
    <t>ｷﾀﾉ ｶﾘﾝ</t>
  </si>
  <si>
    <t>草津　彩春</t>
  </si>
  <si>
    <t>ｸｻﾂ ｲﾛﾊ</t>
  </si>
  <si>
    <t>西松　響</t>
  </si>
  <si>
    <t>ﾆｼﾏﾂ ﾋﾋﾞｷ</t>
  </si>
  <si>
    <t>山内　沙也</t>
  </si>
  <si>
    <t>ﾔﾏｳﾁ ｻﾔ</t>
  </si>
  <si>
    <t>川崎　丹音</t>
  </si>
  <si>
    <t>ｶﾜｻｷ ｱｶﾈ</t>
  </si>
  <si>
    <t>大久保　優香</t>
  </si>
  <si>
    <t>ｵｵｸﾎﾞ ﾕｳｶ</t>
  </si>
  <si>
    <t>熊本　雪乃</t>
  </si>
  <si>
    <t>ｸﾏﾓﾄ ﾕｷﾉ</t>
  </si>
  <si>
    <t>小牧　空</t>
  </si>
  <si>
    <t>ｺﾏｷ ｱｵｲ</t>
  </si>
  <si>
    <t>松村　咲</t>
  </si>
  <si>
    <t>ﾏﾂﾑﾗ ｻｷ</t>
  </si>
  <si>
    <t>仙波　奈津子</t>
  </si>
  <si>
    <t>ｾﾝﾊﾞ ﾅﾂｺ</t>
  </si>
  <si>
    <t>出嶋　香菜</t>
  </si>
  <si>
    <t>山本　準</t>
  </si>
  <si>
    <t>ﾔﾏﾓﾄ ｼﾞｭﾝ</t>
  </si>
  <si>
    <t>丸田　沙也</t>
  </si>
  <si>
    <t>ﾏﾙﾀ ｻﾔ</t>
  </si>
  <si>
    <t>芹ケ野　明日香</t>
  </si>
  <si>
    <t>ｾﾘｶﾞﾉ ｱｽｶ</t>
  </si>
  <si>
    <t>村山　純香</t>
  </si>
  <si>
    <t>ﾑﾗﾔﾏ ｽﾐｶ</t>
  </si>
  <si>
    <t>役重　朋香</t>
  </si>
  <si>
    <t>ﾔｸｼｹﾞ ﾄﾓｶ</t>
  </si>
  <si>
    <t>前田　彩華</t>
  </si>
  <si>
    <t>ﾏｴﾀﾞ ｱﾔｶ</t>
  </si>
  <si>
    <t>長谷川　瑠香</t>
  </si>
  <si>
    <t>ﾊｾｶﾞﾜ ﾙｶ</t>
  </si>
  <si>
    <t>石浜　菜夏</t>
  </si>
  <si>
    <t>ｲｼﾊﾏ ﾅｶ</t>
  </si>
  <si>
    <t>日高　花歩</t>
  </si>
  <si>
    <t>ﾋﾀﾞｶ ｶﾎ</t>
  </si>
  <si>
    <t>佐々木　麻衣</t>
  </si>
  <si>
    <t>ｻｻｷ ﾏｲ</t>
  </si>
  <si>
    <t>林田　美幸</t>
  </si>
  <si>
    <t>ﾊﾔｼﾀﾞ ﾐﾕｷ</t>
  </si>
  <si>
    <t>岩本　法子</t>
  </si>
  <si>
    <t>ｲﾜﾓﾄ ﾉﾘｺ</t>
  </si>
  <si>
    <t>眞木 みなみ</t>
  </si>
  <si>
    <t>ﾏｷ ﾐﾅﾐ</t>
  </si>
  <si>
    <t>下田 紗己</t>
  </si>
  <si>
    <t>ｼﾓﾀﾞ ｻｷ</t>
  </si>
  <si>
    <t>西舘 麻代</t>
  </si>
  <si>
    <t>ﾆｼﾀﾞﾃ ﾏﾖ</t>
  </si>
  <si>
    <t>太田 望香</t>
  </si>
  <si>
    <t>ｵｵﾀ ﾓｶ</t>
  </si>
  <si>
    <t>瀬戸　春菜</t>
  </si>
  <si>
    <t>ｾﾄ ﾊﾙﾅ</t>
  </si>
  <si>
    <t>坂田　絢香</t>
  </si>
  <si>
    <t>ｻｶﾀ ｱﾔｶ</t>
  </si>
  <si>
    <t>城戸　未宇</t>
  </si>
  <si>
    <t>ｷﾄﾞ ﾐﾕｳ</t>
  </si>
  <si>
    <t>宮田　奈々</t>
  </si>
  <si>
    <t>ﾐﾔﾀ ﾅﾅ</t>
  </si>
  <si>
    <t>大島　茜理</t>
  </si>
  <si>
    <t>ｵｵｼﾏ ｱｶﾘ</t>
  </si>
  <si>
    <t>1881</t>
    <phoneticPr fontId="9"/>
  </si>
  <si>
    <t>ｶﾈﾔｽ ﾋﾄﾐ</t>
    <phoneticPr fontId="9"/>
  </si>
  <si>
    <t>高道　真里奈</t>
  </si>
  <si>
    <t>ﾀｶﾐﾁ ﾏﾘﾅ</t>
  </si>
  <si>
    <t>藤川　絵里香</t>
  </si>
  <si>
    <t>ﾌｼﾞｶﾜ ｴﾘｶ</t>
  </si>
  <si>
    <t>高林　詩帆</t>
  </si>
  <si>
    <t>ﾀｶﾊﾞﾔｼ ｼﾎ</t>
  </si>
  <si>
    <t>松島　由依</t>
  </si>
  <si>
    <t>ﾏﾂｼﾏ ﾕｲ</t>
  </si>
  <si>
    <t>児玉　野乃佳</t>
  </si>
  <si>
    <t>ｺﾀﾞﾏ ﾉﾉｶ</t>
  </si>
  <si>
    <t>大野　千裕</t>
  </si>
  <si>
    <t>ｵｵﾉ ﾁﾋﾛ</t>
  </si>
  <si>
    <t>小松　春奈</t>
  </si>
  <si>
    <t>ｺﾏﾂ ﾊﾙﾅ</t>
  </si>
  <si>
    <t>妹尾 うらら</t>
  </si>
  <si>
    <t>久木野　瑠奈</t>
  </si>
  <si>
    <t>ｸｷﾉ ﾙﾅ</t>
  </si>
  <si>
    <t>東　きよら</t>
  </si>
  <si>
    <t>ﾋｶﾞｼ ｷﾖﾗ</t>
  </si>
  <si>
    <t>嶺井　莉彩</t>
  </si>
  <si>
    <t>ﾐﾈｲ ﾘｱ</t>
  </si>
  <si>
    <t>岡本　葉子</t>
  </si>
  <si>
    <t>ｵｶﾓﾄ ﾖｳｺ</t>
  </si>
  <si>
    <t>高江洲　紗良</t>
  </si>
  <si>
    <t>志良堂　春奈</t>
  </si>
  <si>
    <t>ｼﾗﾄﾞｳ ﾊﾙﾅ</t>
  </si>
  <si>
    <t>1901</t>
    <phoneticPr fontId="9"/>
  </si>
  <si>
    <t>河邊　朋華</t>
  </si>
  <si>
    <t>ｶﾜﾍﾞ ﾄﾓｶ</t>
  </si>
  <si>
    <t>甲斐　はづき</t>
  </si>
  <si>
    <t>ｶｲ ﾊﾂﾞｷ</t>
  </si>
  <si>
    <t>松瀬　清夏</t>
  </si>
  <si>
    <t>ﾏﾂｾ ｻﾔｶ</t>
  </si>
  <si>
    <t>今村　みなみ</t>
  </si>
  <si>
    <t>ｲﾏﾑﾗ ﾐﾅﾐ</t>
  </si>
  <si>
    <t>１</t>
  </si>
  <si>
    <t>佐世保工業高等専門学校</t>
  </si>
  <si>
    <t>福岡工業大学</t>
  </si>
  <si>
    <t>久留米大学</t>
    <phoneticPr fontId="9"/>
  </si>
  <si>
    <t>1</t>
    <phoneticPr fontId="9"/>
  </si>
  <si>
    <t>九州看護福祉大学</t>
  </si>
  <si>
    <t>3</t>
    <phoneticPr fontId="9"/>
  </si>
  <si>
    <t>沖縄国際大学</t>
    <phoneticPr fontId="1"/>
  </si>
  <si>
    <t>2</t>
    <phoneticPr fontId="1"/>
  </si>
  <si>
    <t>大分大学</t>
    <phoneticPr fontId="1"/>
  </si>
  <si>
    <t>1</t>
    <phoneticPr fontId="1"/>
  </si>
  <si>
    <t>九州保健福祉大学</t>
  </si>
  <si>
    <t>折尾愛真短期大学</t>
  </si>
  <si>
    <t xml:space="preserve">2 </t>
  </si>
  <si>
    <t>495380</t>
    <phoneticPr fontId="1"/>
  </si>
  <si>
    <t>496059</t>
    <phoneticPr fontId="1"/>
  </si>
  <si>
    <t>495390</t>
    <phoneticPr fontId="1"/>
  </si>
  <si>
    <t>00</t>
    <phoneticPr fontId="1"/>
  </si>
  <si>
    <t>２．当該校で付添を出すのが困難な場合は、学連役員・補助員で対処するので、</t>
    <rPh sb="2" eb="4">
      <t>トウガイ</t>
    </rPh>
    <rPh sb="4" eb="5">
      <t>コウ</t>
    </rPh>
    <rPh sb="6" eb="8">
      <t>ツキソイ</t>
    </rPh>
    <rPh sb="9" eb="10">
      <t>ダ</t>
    </rPh>
    <rPh sb="13" eb="15">
      <t>コンナン</t>
    </rPh>
    <rPh sb="16" eb="18">
      <t>バアイ</t>
    </rPh>
    <rPh sb="20" eb="22">
      <t>ガクレン</t>
    </rPh>
    <rPh sb="22" eb="24">
      <t>ヤクイン</t>
    </rPh>
    <rPh sb="25" eb="28">
      <t>ホジョイン</t>
    </rPh>
    <phoneticPr fontId="9"/>
  </si>
  <si>
    <t>女子選手が登録されています。</t>
    <rPh sb="0" eb="2">
      <t>ジョシ</t>
    </rPh>
    <rPh sb="2" eb="4">
      <t>センシュ</t>
    </rPh>
    <rPh sb="5" eb="7">
      <t>トウロク</t>
    </rPh>
    <phoneticPr fontId="1"/>
  </si>
  <si>
    <t>男女判定</t>
    <rPh sb="0" eb="2">
      <t>ダンジョ</t>
    </rPh>
    <rPh sb="2" eb="4">
      <t>ハンテイ</t>
    </rPh>
    <phoneticPr fontId="1"/>
  </si>
  <si>
    <t>60秒判定</t>
    <rPh sb="2" eb="3">
      <t>ビョウ</t>
    </rPh>
    <rPh sb="3" eb="5">
      <t>ハンテイ</t>
    </rPh>
    <phoneticPr fontId="1"/>
  </si>
  <si>
    <t>記録の入力方法が異なります。</t>
    <rPh sb="0" eb="2">
      <t>キロク</t>
    </rPh>
    <rPh sb="3" eb="5">
      <t>ニュウリョク</t>
    </rPh>
    <rPh sb="5" eb="7">
      <t>ホウホウ</t>
    </rPh>
    <rPh sb="8" eb="9">
      <t>コト</t>
    </rPh>
    <phoneticPr fontId="1"/>
  </si>
  <si>
    <t>重複判定</t>
    <rPh sb="0" eb="2">
      <t>チョウフク</t>
    </rPh>
    <rPh sb="2" eb="4">
      <t>ハンテイ</t>
    </rPh>
    <phoneticPr fontId="1"/>
  </si>
  <si>
    <t>登録番号が重複しています。</t>
    <rPh sb="0" eb="2">
      <t>トウロク</t>
    </rPh>
    <rPh sb="2" eb="4">
      <t>バンゴウ</t>
    </rPh>
    <rPh sb="5" eb="7">
      <t>チョウフク</t>
    </rPh>
    <phoneticPr fontId="1"/>
  </si>
  <si>
    <t>登録番号が重複しています。</t>
    <rPh sb="0" eb="4">
      <t>トウロクバンゴウ</t>
    </rPh>
    <rPh sb="5" eb="7">
      <t>チョウフク</t>
    </rPh>
    <phoneticPr fontId="1"/>
  </si>
  <si>
    <t>久留米築水</t>
  </si>
  <si>
    <t>九産大付属九州産業</t>
  </si>
  <si>
    <t>西海</t>
  </si>
  <si>
    <t>新宮</t>
  </si>
  <si>
    <t>浮羽究真館</t>
  </si>
  <si>
    <t>自由ｹ丘</t>
  </si>
  <si>
    <t>太成学院</t>
  </si>
  <si>
    <t>霞ヶ浦</t>
  </si>
  <si>
    <t>鳥取中央育成</t>
  </si>
  <si>
    <t>九州産業大付属九州</t>
  </si>
  <si>
    <t>國學院大学栃木</t>
  </si>
  <si>
    <t>東海大学付属福岡</t>
  </si>
  <si>
    <t>有明高専</t>
  </si>
  <si>
    <t>徳山商工</t>
  </si>
  <si>
    <t>久留米大附設</t>
  </si>
  <si>
    <t>立膳所</t>
  </si>
  <si>
    <t>長崎</t>
  </si>
  <si>
    <t>金沢泉丘</t>
  </si>
  <si>
    <t>桜が丘</t>
  </si>
  <si>
    <t>熊本県立第二</t>
  </si>
  <si>
    <t>大分県立大分舞鶴</t>
  </si>
  <si>
    <t>大分県宇佐</t>
  </si>
  <si>
    <t>鹿児島県立鶴丸</t>
  </si>
  <si>
    <t>福岡県立輝翔館中等教育学校</t>
  </si>
  <si>
    <t>東陵</t>
  </si>
  <si>
    <t>鹿児島県立武岡台</t>
  </si>
  <si>
    <t>鹿児島県立種子島中央</t>
  </si>
  <si>
    <t>福岡県立明善</t>
  </si>
  <si>
    <t>熊本第二</t>
  </si>
  <si>
    <t>芦北</t>
  </si>
  <si>
    <t>赤穂</t>
  </si>
  <si>
    <t>延岡東雲</t>
  </si>
  <si>
    <t>星光学院</t>
  </si>
  <si>
    <t>生野</t>
  </si>
  <si>
    <t>名桜館</t>
  </si>
  <si>
    <t>鹿児島情報</t>
  </si>
  <si>
    <t>鎮西学園</t>
  </si>
  <si>
    <t>県立喜界</t>
  </si>
  <si>
    <t>姫路商業</t>
  </si>
  <si>
    <t>桐蔭学園</t>
  </si>
  <si>
    <t>阪南大高</t>
  </si>
  <si>
    <t>玉名光南</t>
  </si>
  <si>
    <t>名護商工</t>
  </si>
  <si>
    <t>つくば開成福岡</t>
  </si>
  <si>
    <t>玉野</t>
  </si>
  <si>
    <t>大塚</t>
  </si>
  <si>
    <t>英明</t>
  </si>
  <si>
    <t>宮崎商業</t>
  </si>
  <si>
    <t>東海大付属福岡</t>
  </si>
  <si>
    <t>姫路工業</t>
  </si>
  <si>
    <t>沼田</t>
  </si>
  <si>
    <t>唐津工業</t>
  </si>
  <si>
    <t>呉三津田</t>
  </si>
  <si>
    <t>出光</t>
  </si>
  <si>
    <t>秋田北</t>
  </si>
  <si>
    <t>星陵</t>
  </si>
  <si>
    <t>都城</t>
  </si>
  <si>
    <t>与野</t>
  </si>
  <si>
    <t>都立白鷗</t>
  </si>
  <si>
    <t>佐世保高専</t>
  </si>
  <si>
    <t>熊本学園大付</t>
  </si>
  <si>
    <t>苓明</t>
  </si>
  <si>
    <t>阿蘇中央</t>
  </si>
  <si>
    <t>徳山</t>
  </si>
  <si>
    <t>別府鶴見丘</t>
  </si>
  <si>
    <t>千里</t>
  </si>
  <si>
    <t>明治</t>
  </si>
  <si>
    <t>淑徳巣鴨</t>
  </si>
  <si>
    <t>慶誠</t>
  </si>
  <si>
    <t>東筑紫学園</t>
  </si>
  <si>
    <t>帝京第五</t>
  </si>
  <si>
    <t>昭和薬科大学属</t>
  </si>
  <si>
    <t>宮崎県立宮崎西</t>
  </si>
  <si>
    <t>名古屋西</t>
  </si>
  <si>
    <t>南宇和</t>
  </si>
  <si>
    <t>尚士館</t>
  </si>
  <si>
    <t>日本文理大学附属</t>
  </si>
  <si>
    <t>瓊浦</t>
  </si>
  <si>
    <t>高川学園</t>
  </si>
  <si>
    <t>宇和</t>
  </si>
  <si>
    <t>塔南</t>
  </si>
  <si>
    <t>鶴崎工業</t>
  </si>
  <si>
    <t>翔陽</t>
  </si>
  <si>
    <t>北陵</t>
  </si>
  <si>
    <t>東海大学附属福岡</t>
  </si>
  <si>
    <t>倉敷</t>
  </si>
  <si>
    <t>別府商業</t>
  </si>
  <si>
    <t>下関中央工業</t>
  </si>
  <si>
    <t>屋久島</t>
  </si>
  <si>
    <t>大分鶴崎</t>
  </si>
  <si>
    <t>長崎明誠</t>
  </si>
  <si>
    <t>宇部江鳥城</t>
  </si>
  <si>
    <t>猶興館</t>
  </si>
  <si>
    <t>岡山白稜</t>
  </si>
  <si>
    <t>土佐</t>
  </si>
  <si>
    <t>門司学院</t>
  </si>
  <si>
    <t>甲陽</t>
  </si>
  <si>
    <t>洛星</t>
  </si>
  <si>
    <t>川辺</t>
  </si>
  <si>
    <t>鹿児島第一</t>
  </si>
  <si>
    <t xml:space="preserve">城東	</t>
  </si>
  <si>
    <t>韓国/海星</t>
  </si>
  <si>
    <t>昭和</t>
  </si>
  <si>
    <t>平塚江南</t>
  </si>
  <si>
    <t>浅野</t>
  </si>
  <si>
    <t>西春</t>
  </si>
  <si>
    <t>丸亀</t>
  </si>
  <si>
    <t>広島大学付属福山</t>
  </si>
  <si>
    <t>東海大福岡</t>
  </si>
  <si>
    <t>大牟田北</t>
  </si>
  <si>
    <t>福工大付属</t>
  </si>
  <si>
    <t>四日市</t>
  </si>
  <si>
    <t>五ヶ瀬</t>
  </si>
  <si>
    <t>泉ヶ丘</t>
  </si>
  <si>
    <t>博多青松</t>
  </si>
  <si>
    <t>城東</t>
  </si>
  <si>
    <t>熊本県立松橋</t>
  </si>
  <si>
    <t>福岡県立門司学園</t>
  </si>
  <si>
    <t>福岡県立糸島農業</t>
  </si>
  <si>
    <t>京都府立桂</t>
  </si>
  <si>
    <t>東海大学付属静岡翔陽</t>
  </si>
  <si>
    <t>防府西</t>
  </si>
  <si>
    <t>ｽﾘﾗﾝｶ/ｲﾝﾄﾞ</t>
  </si>
  <si>
    <t>新宮高校</t>
  </si>
  <si>
    <t>福岡工業大学城東高校</t>
    <rPh sb="0" eb="2">
      <t>フクオカ</t>
    </rPh>
    <rPh sb="2" eb="4">
      <t>コウギョウ</t>
    </rPh>
    <rPh sb="4" eb="6">
      <t>ダイガク</t>
    </rPh>
    <rPh sb="6" eb="8">
      <t>ジョウトウ</t>
    </rPh>
    <rPh sb="8" eb="10">
      <t>コウコウ</t>
    </rPh>
    <phoneticPr fontId="9"/>
  </si>
  <si>
    <t>三養基</t>
  </si>
  <si>
    <t>鹿児島修学館</t>
  </si>
  <si>
    <t>東明館</t>
  </si>
  <si>
    <t>都城西</t>
  </si>
  <si>
    <t>京都教育大学附属</t>
  </si>
  <si>
    <t>福岡市立福翔</t>
  </si>
  <si>
    <t>築城西</t>
  </si>
  <si>
    <t>沖学園</t>
  </si>
  <si>
    <t>読谷</t>
  </si>
  <si>
    <t>宮﨑南</t>
  </si>
  <si>
    <t>鹿児島工業専門</t>
  </si>
  <si>
    <t>ｺﾞｻﾞ</t>
  </si>
  <si>
    <t>福大若葉</t>
  </si>
  <si>
    <t>松坂商業</t>
  </si>
  <si>
    <t>東大阪大学敬愛</t>
  </si>
  <si>
    <t>城ﾉ内</t>
  </si>
  <si>
    <t>兵庫県立洲本</t>
  </si>
  <si>
    <t>鹿児島県立川内</t>
  </si>
  <si>
    <t>日本大学</t>
  </si>
  <si>
    <t>東海大学福岡</t>
  </si>
  <si>
    <t>近畿大学福岡</t>
  </si>
  <si>
    <t>呉</t>
  </si>
  <si>
    <t>宮島工業</t>
  </si>
  <si>
    <t>大和青藍</t>
  </si>
  <si>
    <t>北九州</t>
  </si>
  <si>
    <t>日高</t>
  </si>
  <si>
    <t>沖縄尚学</t>
  </si>
  <si>
    <t>福岡大付属若葉</t>
  </si>
  <si>
    <t>摂津</t>
  </si>
  <si>
    <t>鳴門</t>
  </si>
  <si>
    <t>湘南工科大学付属</t>
  </si>
  <si>
    <t>鳥取城北</t>
  </si>
  <si>
    <t>矢上</t>
  </si>
  <si>
    <t>折尾愛心高校</t>
  </si>
  <si>
    <t>開新高校</t>
  </si>
  <si>
    <t>柳川高校</t>
  </si>
  <si>
    <t>白石高校</t>
  </si>
  <si>
    <t>国府高校</t>
  </si>
  <si>
    <t>九州産業高校</t>
  </si>
  <si>
    <t>柏陽</t>
  </si>
  <si>
    <t>富山県立砺波</t>
  </si>
  <si>
    <t>鳥取県立米子東</t>
  </si>
  <si>
    <t>広島県立三次</t>
  </si>
  <si>
    <t>東海大学付属熊本星翔</t>
  </si>
  <si>
    <t>日立北</t>
  </si>
  <si>
    <t>東京学芸大学付属</t>
  </si>
  <si>
    <t>光</t>
  </si>
  <si>
    <t>愛媛県立西条</t>
  </si>
  <si>
    <t>南山</t>
  </si>
  <si>
    <t>成東</t>
  </si>
  <si>
    <t>錦江湾</t>
  </si>
  <si>
    <t>沖永良部</t>
  </si>
  <si>
    <t>佐賀女子短期大学付属佐賀女子</t>
  </si>
  <si>
    <t>第35回九州学生駅伝対校選手権大会　男子申込様式1-2（シード校以外用）（オープン参加校Bチーム）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</si>
  <si>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第35回九州学生駅伝対校選手権大会　男子申込様式1-2（シード校以外用）（オープン参加校Cチーム）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</si>
  <si>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第35回九州学生駅伝対校選手権大会　男子申込様式1-2（シード校以外用）（オープン参加校Dチーム）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</si>
  <si>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第35回九州学生駅伝対校選手権大会　男子申込様式1-2（シード校以外用）（オープン参加校Eチーム）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</si>
  <si>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不必要</t>
  </si>
  <si>
    <t>九州大学</t>
    <rPh sb="0" eb="2">
      <t>キュウシュウ</t>
    </rPh>
    <rPh sb="2" eb="4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</si>
</sst>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 &quot;¥&quot;* #,##0_ ;_ &quot;¥&quot;* \-#,##0_ ;_ &quot;¥&quot;* &quot;-&quot;_ ;_ @_ "/>
    <numFmt numFmtId="176" formatCode="0_);[Red]\(0\)"/>
    <numFmt numFmtId="177" formatCode="000\-0000\-0000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12"/>
      <color rgb="FF0070C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4"/>
      <color theme="1"/>
      <name val="メイリオ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9"/>
      <color theme="1"/>
      <name val="メイリオ"/>
      <family val="3"/>
      <charset val="128"/>
    </font>
    <font>
      <sz val="13"/>
      <name val="ＭＳ Ｐ明朝"/>
      <family val="1"/>
      <charset val="128"/>
    </font>
    <font>
      <sz val="9"/>
      <color theme="1"/>
      <name val="メイリオ"/>
      <family val="3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>
      <alignment vertical="center"/>
    </xf>
  </cellStyleXfs>
  <cellXfs count="417">
    <xf numFmtId="0" fontId="0" fillId="0" borderId="0" xfId="0">
      <alignment vertical="center"/>
    </xf>
    <xf numFmtId="0" fontId="4" fillId="0" borderId="0" xfId="0" applyFont="1" applyProtection="1">
      <alignment vertical="center"/>
      <protection hidden="1"/>
    </xf>
    <xf numFmtId="0" fontId="3" fillId="0" borderId="0" xfId="0" applyFont="1" applyBorder="1" applyProtection="1">
      <alignment vertical="center"/>
      <protection hidden="1"/>
    </xf>
    <xf numFmtId="0" fontId="0" fillId="0" borderId="0" xfId="0">
      <alignment vertical="center"/>
    </xf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6" borderId="0" xfId="0" applyFont="1" applyFill="1">
      <alignment vertical="center"/>
    </xf>
    <xf numFmtId="49" fontId="8" fillId="0" borderId="0" xfId="0" applyNumberFormat="1" applyFont="1" applyFill="1" applyAlignment="1">
      <alignment horizontal="left"/>
    </xf>
    <xf numFmtId="49" fontId="8" fillId="0" borderId="0" xfId="1" applyNumberFormat="1" applyFont="1"/>
    <xf numFmtId="49" fontId="16" fillId="0" borderId="0" xfId="0" applyNumberFormat="1" applyFont="1" applyAlignment="1"/>
    <xf numFmtId="49" fontId="8" fillId="0" borderId="0" xfId="0" applyNumberFormat="1" applyFont="1" applyAlignment="1">
      <alignment horizontal="left"/>
    </xf>
    <xf numFmtId="49" fontId="8" fillId="0" borderId="0" xfId="0" applyNumberFormat="1" applyFont="1" applyFill="1" applyAlignment="1"/>
    <xf numFmtId="49" fontId="8" fillId="0" borderId="0" xfId="0" applyNumberFormat="1" applyFont="1" applyAlignment="1"/>
    <xf numFmtId="0" fontId="0" fillId="2" borderId="0" xfId="0" applyFill="1">
      <alignment vertical="center"/>
    </xf>
    <xf numFmtId="0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46" xfId="0" applyFont="1" applyBorder="1" applyAlignment="1" applyProtection="1">
      <alignment horizontal="center" vertical="center"/>
      <protection hidden="1"/>
    </xf>
    <xf numFmtId="49" fontId="3" fillId="0" borderId="37" xfId="0" applyNumberFormat="1" applyFont="1" applyBorder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horizontal="center" vertical="center"/>
      <protection hidden="1"/>
    </xf>
    <xf numFmtId="0" fontId="30" fillId="0" borderId="78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37" xfId="0" applyNumberFormat="1" applyFont="1" applyBorder="1" applyAlignment="1" applyProtection="1">
      <alignment horizontal="center" vertical="center"/>
      <protection locked="0" hidden="1"/>
    </xf>
    <xf numFmtId="0" fontId="3" fillId="0" borderId="46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20" fillId="0" borderId="0" xfId="0" applyFont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21" fillId="0" borderId="32" xfId="0" applyFont="1" applyBorder="1" applyAlignment="1" applyProtection="1">
      <protection hidden="1"/>
    </xf>
    <xf numFmtId="0" fontId="19" fillId="0" borderId="32" xfId="0" applyFont="1" applyBorder="1" applyAlignment="1" applyProtection="1"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9" xfId="0" applyFont="1" applyBorder="1" applyAlignment="1" applyProtection="1"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21" fillId="0" borderId="32" xfId="0" applyFont="1" applyBorder="1" applyAlignment="1" applyProtection="1">
      <alignment horizontal="distributed" vertical="distributed"/>
      <protection hidden="1"/>
    </xf>
    <xf numFmtId="0" fontId="19" fillId="0" borderId="0" xfId="0" applyFont="1" applyAlignment="1" applyProtection="1">
      <alignment horizontal="distributed" vertical="distributed"/>
      <protection hidden="1"/>
    </xf>
    <xf numFmtId="0" fontId="21" fillId="0" borderId="0" xfId="0" applyFont="1" applyAlignment="1" applyProtection="1">
      <alignment horizontal="distributed" vertical="distributed"/>
      <protection hidden="1"/>
    </xf>
    <xf numFmtId="0" fontId="21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alignment horizontal="distributed" vertical="distributed"/>
      <protection hidden="1"/>
    </xf>
    <xf numFmtId="0" fontId="27" fillId="0" borderId="0" xfId="0" applyFont="1" applyAlignment="1" applyProtection="1">
      <alignment horizontal="distributed" vertical="distributed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1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vertical="center"/>
      <protection hidden="1"/>
    </xf>
    <xf numFmtId="0" fontId="15" fillId="0" borderId="0" xfId="0" applyNumberFormat="1" applyFont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50" xfId="0" applyNumberFormat="1" applyFont="1" applyBorder="1" applyAlignment="1" applyProtection="1">
      <alignment horizontal="center"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hidden="1"/>
    </xf>
    <xf numFmtId="0" fontId="3" fillId="0" borderId="51" xfId="0" applyFont="1" applyBorder="1" applyAlignment="1" applyProtection="1">
      <alignment horizontal="center" vertical="center"/>
      <protection hidden="1"/>
    </xf>
    <xf numFmtId="0" fontId="3" fillId="0" borderId="52" xfId="0" applyFont="1" applyBorder="1" applyAlignment="1" applyProtection="1">
      <alignment horizontal="center" vertical="center"/>
      <protection hidden="1"/>
    </xf>
    <xf numFmtId="0" fontId="3" fillId="0" borderId="53" xfId="0" applyFont="1" applyBorder="1" applyAlignment="1" applyProtection="1">
      <alignment horizontal="center" vertical="center"/>
      <protection hidden="1"/>
    </xf>
    <xf numFmtId="0" fontId="28" fillId="0" borderId="0" xfId="0" applyNumberFormat="1" applyFont="1" applyAlignment="1" applyProtection="1">
      <alignment horizontal="center" vertical="center"/>
      <protection hidden="1"/>
    </xf>
    <xf numFmtId="0" fontId="30" fillId="0" borderId="81" xfId="0" applyNumberFormat="1" applyFont="1" applyBorder="1" applyAlignment="1" applyProtection="1">
      <alignment horizontal="center" vertical="center"/>
      <protection hidden="1"/>
    </xf>
    <xf numFmtId="0" fontId="30" fillId="0" borderId="82" xfId="0" applyNumberFormat="1" applyFont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 applyProtection="1">
      <alignment horizontal="center" vertical="center"/>
      <protection locked="0" hidden="1"/>
    </xf>
    <xf numFmtId="0" fontId="3" fillId="0" borderId="10" xfId="0" applyNumberFormat="1" applyFont="1" applyBorder="1" applyAlignment="1" applyProtection="1">
      <alignment horizontal="center" vertical="center"/>
      <protection locked="0" hidden="1"/>
    </xf>
    <xf numFmtId="0" fontId="30" fillId="0" borderId="90" xfId="0" applyNumberFormat="1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0" fillId="5" borderId="38" xfId="0" applyFill="1" applyBorder="1" applyProtection="1">
      <alignment vertical="center"/>
      <protection hidden="1"/>
    </xf>
    <xf numFmtId="0" fontId="0" fillId="5" borderId="39" xfId="0" applyFill="1" applyBorder="1" applyProtection="1">
      <alignment vertical="center"/>
      <protection hidden="1"/>
    </xf>
    <xf numFmtId="0" fontId="0" fillId="5" borderId="39" xfId="0" applyFill="1" applyBorder="1" applyAlignment="1" applyProtection="1">
      <alignment horizontal="center" vertical="center"/>
      <protection hidden="1"/>
    </xf>
    <xf numFmtId="0" fontId="0" fillId="5" borderId="36" xfId="0" applyFill="1" applyBorder="1" applyProtection="1">
      <alignment vertical="center"/>
      <protection hidden="1"/>
    </xf>
    <xf numFmtId="0" fontId="0" fillId="0" borderId="54" xfId="0" applyBorder="1" applyProtection="1">
      <alignment vertical="center"/>
      <protection hidden="1"/>
    </xf>
    <xf numFmtId="0" fontId="0" fillId="0" borderId="40" xfId="0" applyBorder="1" applyProtection="1">
      <alignment vertical="center"/>
      <protection hidden="1"/>
    </xf>
    <xf numFmtId="0" fontId="0" fillId="0" borderId="0" xfId="0" applyFont="1" applyProtection="1">
      <alignment vertical="center"/>
      <protection hidden="1"/>
    </xf>
    <xf numFmtId="0" fontId="0" fillId="0" borderId="54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42" fontId="17" fillId="0" borderId="0" xfId="0" applyNumberFormat="1" applyFont="1" applyBorder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42" fontId="17" fillId="0" borderId="32" xfId="0" applyNumberFormat="1" applyFont="1" applyBorder="1" applyProtection="1">
      <alignment vertical="center"/>
      <protection hidden="1"/>
    </xf>
    <xf numFmtId="0" fontId="17" fillId="0" borderId="40" xfId="0" applyFont="1" applyFill="1" applyBorder="1" applyAlignment="1" applyProtection="1">
      <alignment horizontal="left" vertical="center"/>
      <protection hidden="1"/>
    </xf>
    <xf numFmtId="0" fontId="0" fillId="0" borderId="41" xfId="0" applyBorder="1" applyProtection="1">
      <alignment vertical="center"/>
      <protection hidden="1"/>
    </xf>
    <xf numFmtId="0" fontId="0" fillId="0" borderId="30" xfId="0" applyBorder="1" applyProtection="1">
      <alignment vertical="center"/>
      <protection hidden="1"/>
    </xf>
    <xf numFmtId="0" fontId="0" fillId="0" borderId="42" xfId="0" applyBorder="1" applyProtection="1">
      <alignment vertical="center"/>
      <protection hidden="1"/>
    </xf>
    <xf numFmtId="0" fontId="21" fillId="0" borderId="38" xfId="0" applyFont="1" applyBorder="1" applyAlignment="1" applyProtection="1">
      <alignment horizontal="center" vertical="center"/>
      <protection hidden="1"/>
    </xf>
    <xf numFmtId="0" fontId="21" fillId="0" borderId="62" xfId="0" applyFont="1" applyBorder="1" applyAlignment="1" applyProtection="1">
      <alignment horizontal="center" vertical="center"/>
      <protection hidden="1"/>
    </xf>
    <xf numFmtId="0" fontId="19" fillId="0" borderId="49" xfId="0" applyFont="1" applyBorder="1" applyAlignment="1" applyProtection="1">
      <alignment horizontal="center" vertical="center"/>
      <protection hidden="1"/>
    </xf>
    <xf numFmtId="0" fontId="27" fillId="0" borderId="64" xfId="0" applyFont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10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protection hidden="1"/>
    </xf>
    <xf numFmtId="0" fontId="27" fillId="0" borderId="54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locked="0" hidden="1"/>
    </xf>
    <xf numFmtId="0" fontId="27" fillId="0" borderId="73" xfId="0" applyFont="1" applyBorder="1" applyAlignment="1" applyProtection="1">
      <alignment horizontal="center" vertical="center"/>
      <protection locked="0" hidden="1"/>
    </xf>
    <xf numFmtId="0" fontId="0" fillId="0" borderId="0" xfId="0">
      <alignment vertical="center"/>
    </xf>
    <xf numFmtId="0" fontId="0" fillId="0" borderId="0" xfId="0" applyBorder="1" applyProtection="1">
      <alignment vertical="center"/>
      <protection hidden="1"/>
    </xf>
    <xf numFmtId="0" fontId="31" fillId="0" borderId="0" xfId="5" applyFont="1" applyBorder="1" applyProtection="1">
      <alignment vertical="center"/>
      <protection hidden="1"/>
    </xf>
    <xf numFmtId="0" fontId="31" fillId="0" borderId="0" xfId="5" applyFont="1" applyBorder="1" applyAlignment="1" applyProtection="1">
      <alignment horizontal="right" vertical="center"/>
      <protection hidden="1"/>
    </xf>
    <xf numFmtId="0" fontId="32" fillId="0" borderId="0" xfId="5" applyFont="1" applyBorder="1" applyProtection="1">
      <alignment vertical="center"/>
      <protection hidden="1"/>
    </xf>
    <xf numFmtId="49" fontId="31" fillId="0" borderId="0" xfId="5" applyNumberFormat="1" applyFont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protection hidden="1"/>
    </xf>
    <xf numFmtId="49" fontId="31" fillId="0" borderId="0" xfId="5" applyNumberFormat="1" applyFont="1" applyBorder="1" applyProtection="1">
      <alignment vertical="center"/>
      <protection hidden="1"/>
    </xf>
    <xf numFmtId="49" fontId="31" fillId="0" borderId="0" xfId="5" applyNumberFormat="1" applyFont="1" applyBorder="1" applyAlignment="1" applyProtection="1">
      <alignment horizontal="right" vertical="center"/>
      <protection hidden="1"/>
    </xf>
    <xf numFmtId="0" fontId="31" fillId="0" borderId="0" xfId="5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protection hidden="1"/>
    </xf>
    <xf numFmtId="0" fontId="21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19" fillId="0" borderId="0" xfId="0" applyFont="1" applyBorder="1" applyAlignment="1" applyProtection="1">
      <protection hidden="1"/>
    </xf>
    <xf numFmtId="0" fontId="19" fillId="5" borderId="0" xfId="0" applyFont="1" applyFill="1" applyAlignment="1" applyProtection="1">
      <protection hidden="1"/>
    </xf>
    <xf numFmtId="0" fontId="21" fillId="0" borderId="30" xfId="0" applyFont="1" applyBorder="1" applyAlignment="1" applyProtection="1">
      <protection hidden="1"/>
    </xf>
    <xf numFmtId="0" fontId="27" fillId="0" borderId="0" xfId="0" applyFont="1" applyAlignment="1" applyProtection="1">
      <alignment horizontal="right"/>
      <protection hidden="1"/>
    </xf>
    <xf numFmtId="0" fontId="21" fillId="0" borderId="0" xfId="0" applyFont="1" applyBorder="1" applyAlignment="1" applyProtection="1">
      <alignment horizontal="right"/>
      <protection hidden="1"/>
    </xf>
    <xf numFmtId="0" fontId="21" fillId="0" borderId="0" xfId="0" applyFont="1" applyAlignment="1" applyProtection="1">
      <alignment horizontal="right"/>
      <protection hidden="1"/>
    </xf>
    <xf numFmtId="0" fontId="23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59" xfId="0" applyFont="1" applyBorder="1" applyAlignment="1" applyProtection="1">
      <alignment horizontal="center" vertical="center"/>
      <protection hidden="1"/>
    </xf>
    <xf numFmtId="0" fontId="31" fillId="0" borderId="32" xfId="5" applyFont="1" applyBorder="1" applyAlignment="1" applyProtection="1">
      <alignment horizontal="center" vertical="center"/>
      <protection hidden="1"/>
    </xf>
    <xf numFmtId="0" fontId="31" fillId="0" borderId="0" xfId="5" applyFont="1" applyBorder="1" applyAlignment="1" applyProtection="1">
      <alignment horizontal="left" vertical="center"/>
      <protection hidden="1"/>
    </xf>
    <xf numFmtId="0" fontId="31" fillId="0" borderId="0" xfId="5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left"/>
      <protection hidden="1"/>
    </xf>
    <xf numFmtId="0" fontId="19" fillId="0" borderId="0" xfId="0" applyFont="1" applyAlignment="1" applyProtection="1">
      <protection locked="0" hidden="1"/>
    </xf>
    <xf numFmtId="0" fontId="27" fillId="0" borderId="64" xfId="0" applyFont="1" applyBorder="1" applyAlignment="1" applyProtection="1">
      <alignment horizontal="center" vertical="center"/>
      <protection locked="0" hidden="1"/>
    </xf>
    <xf numFmtId="0" fontId="27" fillId="0" borderId="1" xfId="0" applyFont="1" applyBorder="1" applyAlignment="1" applyProtection="1">
      <alignment horizontal="center" vertical="center"/>
      <protection locked="0" hidden="1"/>
    </xf>
    <xf numFmtId="0" fontId="27" fillId="0" borderId="10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49" fontId="3" fillId="0" borderId="3" xfId="0" applyNumberFormat="1" applyFont="1" applyBorder="1" applyAlignment="1" applyProtection="1">
      <alignment horizontal="center" vertical="center"/>
      <protection locked="0" hidden="1"/>
    </xf>
    <xf numFmtId="49" fontId="3" fillId="0" borderId="2" xfId="0" applyNumberFormat="1" applyFont="1" applyBorder="1" applyAlignment="1" applyProtection="1">
      <alignment horizontal="center" vertical="center"/>
      <protection locked="0" hidden="1"/>
    </xf>
    <xf numFmtId="49" fontId="3" fillId="0" borderId="10" xfId="0" applyNumberFormat="1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/>
      <protection hidden="1"/>
    </xf>
    <xf numFmtId="0" fontId="8" fillId="6" borderId="0" xfId="0" applyNumberFormat="1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/>
    </xf>
    <xf numFmtId="49" fontId="8" fillId="0" borderId="0" xfId="1" applyNumberFormat="1" applyFont="1" applyFill="1" applyAlignment="1">
      <alignment horizontal="left"/>
    </xf>
    <xf numFmtId="49" fontId="8" fillId="0" borderId="0" xfId="1" applyNumberFormat="1" applyFont="1" applyAlignment="1">
      <alignment horizontal="left"/>
    </xf>
    <xf numFmtId="49" fontId="16" fillId="6" borderId="0" xfId="0" applyNumberFormat="1" applyFont="1" applyFill="1" applyAlignment="1">
      <alignment horizontal="left"/>
    </xf>
    <xf numFmtId="49" fontId="8" fillId="0" borderId="0" xfId="1" applyNumberFormat="1" applyFont="1" applyFill="1" applyAlignment="1"/>
    <xf numFmtId="49" fontId="8" fillId="0" borderId="0" xfId="1" applyNumberFormat="1" applyFont="1" applyAlignment="1"/>
    <xf numFmtId="49" fontId="3" fillId="0" borderId="37" xfId="0" applyNumberFormat="1" applyFont="1" applyBorder="1" applyAlignment="1" applyProtection="1">
      <alignment horizontal="center" vertical="center"/>
      <protection locked="0"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91" xfId="0" applyFont="1" applyBorder="1" applyAlignment="1" applyProtection="1">
      <alignment horizontal="center" vertical="center"/>
      <protection hidden="1"/>
    </xf>
    <xf numFmtId="0" fontId="3" fillId="0" borderId="91" xfId="0" applyFont="1" applyBorder="1" applyAlignment="1" applyProtection="1">
      <alignment horizontal="center" vertical="center"/>
      <protection locked="0" hidden="1"/>
    </xf>
    <xf numFmtId="0" fontId="3" fillId="0" borderId="69" xfId="0" applyFont="1" applyBorder="1" applyAlignment="1" applyProtection="1">
      <alignment horizontal="center" vertical="center"/>
      <protection locked="0" hidden="1"/>
    </xf>
    <xf numFmtId="0" fontId="3" fillId="0" borderId="74" xfId="0" applyFont="1" applyBorder="1" applyAlignment="1" applyProtection="1">
      <alignment horizontal="center" vertical="center"/>
      <protection locked="0" hidden="1"/>
    </xf>
    <xf numFmtId="0" fontId="3" fillId="0" borderId="54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8" xfId="0" applyFont="1" applyBorder="1" applyAlignment="1" applyProtection="1">
      <alignment horizontal="center" vertical="center"/>
      <protection locked="0" hidden="1"/>
    </xf>
    <xf numFmtId="0" fontId="3" fillId="0" borderId="47" xfId="0" applyFont="1" applyBorder="1" applyAlignment="1" applyProtection="1">
      <alignment horizontal="center" vertical="center"/>
      <protection locked="0" hidden="1"/>
    </xf>
    <xf numFmtId="0" fontId="3" fillId="0" borderId="44" xfId="0" applyFont="1" applyBorder="1" applyAlignment="1" applyProtection="1">
      <alignment horizontal="center" vertical="center"/>
      <protection locked="0" hidden="1"/>
    </xf>
    <xf numFmtId="0" fontId="3" fillId="0" borderId="0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42" xfId="0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left" vertical="top" wrapText="1"/>
      <protection locked="0" hidden="1"/>
    </xf>
    <xf numFmtId="0" fontId="3" fillId="0" borderId="1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10" xfId="0" applyFont="1" applyBorder="1" applyAlignment="1" applyProtection="1">
      <alignment horizontal="left" vertical="top"/>
      <protection locked="0" hidden="1"/>
    </xf>
    <xf numFmtId="0" fontId="3" fillId="0" borderId="11" xfId="0" applyFont="1" applyBorder="1" applyAlignment="1" applyProtection="1">
      <alignment horizontal="left" vertical="top"/>
      <protection locked="0"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3" fillId="0" borderId="2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locked="0" hidden="1"/>
    </xf>
    <xf numFmtId="0" fontId="3" fillId="3" borderId="6" xfId="0" applyFont="1" applyFill="1" applyBorder="1" applyAlignment="1" applyProtection="1">
      <alignment horizontal="center" vertical="center"/>
      <protection locked="0" hidden="1"/>
    </xf>
    <xf numFmtId="0" fontId="3" fillId="3" borderId="1" xfId="0" applyFont="1" applyFill="1" applyBorder="1" applyAlignment="1" applyProtection="1">
      <alignment horizontal="center" vertical="center"/>
      <protection locked="0" hidden="1"/>
    </xf>
    <xf numFmtId="0" fontId="3" fillId="3" borderId="8" xfId="0" applyFont="1" applyFill="1" applyBorder="1" applyAlignment="1" applyProtection="1">
      <alignment horizontal="center" vertical="center"/>
      <protection locked="0" hidden="1"/>
    </xf>
    <xf numFmtId="0" fontId="3" fillId="3" borderId="10" xfId="0" applyFont="1" applyFill="1" applyBorder="1" applyAlignment="1" applyProtection="1">
      <alignment horizontal="center" vertical="center"/>
      <protection locked="0" hidden="1"/>
    </xf>
    <xf numFmtId="0" fontId="3" fillId="3" borderId="11" xfId="0" applyFont="1" applyFill="1" applyBorder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5" xfId="0" applyNumberFormat="1" applyFont="1" applyBorder="1" applyAlignment="1" applyProtection="1">
      <alignment horizontal="center" vertical="center"/>
      <protection hidden="1"/>
    </xf>
    <xf numFmtId="0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2" xfId="0" applyNumberFormat="1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locked="0" hidden="1"/>
    </xf>
    <xf numFmtId="0" fontId="3" fillId="0" borderId="49" xfId="0" applyFont="1" applyBorder="1" applyAlignment="1" applyProtection="1">
      <alignment horizontal="center" vertical="center"/>
      <protection locked="0" hidden="1"/>
    </xf>
    <xf numFmtId="0" fontId="12" fillId="5" borderId="0" xfId="0" applyFont="1" applyFill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left" vertical="center"/>
      <protection hidden="1"/>
    </xf>
    <xf numFmtId="0" fontId="3" fillId="0" borderId="36" xfId="0" applyFont="1" applyBorder="1" applyAlignment="1" applyProtection="1">
      <alignment horizontal="left" vertical="center"/>
      <protection hidden="1"/>
    </xf>
    <xf numFmtId="0" fontId="3" fillId="0" borderId="41" xfId="0" applyFont="1" applyBorder="1" applyAlignment="1" applyProtection="1">
      <alignment horizontal="left" vertical="center"/>
      <protection hidden="1"/>
    </xf>
    <xf numFmtId="0" fontId="3" fillId="0" borderId="42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4" fillId="2" borderId="3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4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79" xfId="0" applyFont="1" applyBorder="1" applyAlignment="1" applyProtection="1">
      <alignment horizontal="center" vertical="center"/>
      <protection hidden="1"/>
    </xf>
    <xf numFmtId="0" fontId="3" fillId="0" borderId="13" xfId="0" applyNumberFormat="1" applyFont="1" applyBorder="1" applyAlignment="1" applyProtection="1">
      <alignment horizontal="center" vertical="center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0" fontId="0" fillId="0" borderId="44" xfId="0" applyBorder="1" applyAlignment="1">
      <alignment horizontal="center" vertical="center"/>
    </xf>
    <xf numFmtId="0" fontId="3" fillId="0" borderId="44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7" xfId="0" applyNumberFormat="1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right"/>
      <protection hidden="1"/>
    </xf>
    <xf numFmtId="0" fontId="21" fillId="0" borderId="0" xfId="0" applyFont="1" applyAlignment="1" applyProtection="1">
      <alignment horizontal="right"/>
      <protection hidden="1"/>
    </xf>
    <xf numFmtId="0" fontId="23" fillId="0" borderId="0" xfId="0" applyFont="1" applyAlignment="1" applyProtection="1">
      <alignment horizontal="left"/>
      <protection hidden="1"/>
    </xf>
    <xf numFmtId="0" fontId="21" fillId="0" borderId="38" xfId="0" applyFont="1" applyBorder="1" applyAlignment="1" applyProtection="1">
      <alignment horizontal="center" vertical="center" wrapText="1"/>
      <protection locked="0" hidden="1"/>
    </xf>
    <xf numFmtId="0" fontId="21" fillId="0" borderId="39" xfId="0" applyFont="1" applyBorder="1" applyAlignment="1" applyProtection="1">
      <alignment horizontal="center" vertical="center" wrapText="1"/>
      <protection locked="0" hidden="1"/>
    </xf>
    <xf numFmtId="0" fontId="21" fillId="0" borderId="36" xfId="0" applyFont="1" applyBorder="1" applyAlignment="1" applyProtection="1">
      <alignment horizontal="center" vertical="center" wrapText="1"/>
      <protection locked="0" hidden="1"/>
    </xf>
    <xf numFmtId="0" fontId="21" fillId="0" borderId="54" xfId="0" applyFont="1" applyBorder="1" applyAlignment="1" applyProtection="1">
      <alignment horizontal="center" vertical="center" wrapText="1"/>
      <protection locked="0" hidden="1"/>
    </xf>
    <xf numFmtId="0" fontId="21" fillId="0" borderId="0" xfId="0" applyFont="1" applyBorder="1" applyAlignment="1" applyProtection="1">
      <alignment horizontal="center" vertical="center" wrapText="1"/>
      <protection locked="0" hidden="1"/>
    </xf>
    <xf numFmtId="0" fontId="21" fillId="0" borderId="40" xfId="0" applyFont="1" applyBorder="1" applyAlignment="1" applyProtection="1">
      <alignment horizontal="center" vertical="center" wrapText="1"/>
      <protection locked="0" hidden="1"/>
    </xf>
    <xf numFmtId="0" fontId="21" fillId="0" borderId="41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 vertical="center" wrapText="1"/>
      <protection locked="0" hidden="1"/>
    </xf>
    <xf numFmtId="0" fontId="21" fillId="0" borderId="42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/>
      <protection hidden="1"/>
    </xf>
    <xf numFmtId="0" fontId="21" fillId="0" borderId="38" xfId="0" applyFont="1" applyBorder="1" applyAlignment="1" applyProtection="1">
      <alignment horizontal="center" vertical="center"/>
      <protection locked="0" hidden="1"/>
    </xf>
    <xf numFmtId="0" fontId="21" fillId="0" borderId="39" xfId="0" applyFont="1" applyBorder="1" applyAlignment="1" applyProtection="1">
      <alignment horizontal="center" vertical="center"/>
      <protection locked="0" hidden="1"/>
    </xf>
    <xf numFmtId="0" fontId="21" fillId="0" borderId="36" xfId="0" applyFont="1" applyBorder="1" applyAlignment="1" applyProtection="1">
      <alignment horizontal="center" vertical="center"/>
      <protection locked="0" hidden="1"/>
    </xf>
    <xf numFmtId="0" fontId="21" fillId="0" borderId="55" xfId="0" applyFont="1" applyBorder="1" applyAlignment="1" applyProtection="1">
      <alignment horizontal="center" vertical="center"/>
      <protection locked="0" hidden="1"/>
    </xf>
    <xf numFmtId="0" fontId="21" fillId="0" borderId="32" xfId="0" applyFont="1" applyBorder="1" applyAlignment="1" applyProtection="1">
      <alignment horizontal="center" vertical="center"/>
      <protection locked="0" hidden="1"/>
    </xf>
    <xf numFmtId="0" fontId="21" fillId="0" borderId="57" xfId="0" applyFont="1" applyBorder="1" applyAlignment="1" applyProtection="1">
      <alignment horizontal="center" vertical="center"/>
      <protection locked="0" hidden="1"/>
    </xf>
    <xf numFmtId="0" fontId="21" fillId="0" borderId="56" xfId="0" applyFont="1" applyBorder="1" applyAlignment="1" applyProtection="1">
      <alignment horizontal="center" vertical="center"/>
      <protection locked="0" hidden="1"/>
    </xf>
    <xf numFmtId="0" fontId="21" fillId="0" borderId="22" xfId="0" applyFont="1" applyBorder="1" applyAlignment="1" applyProtection="1">
      <alignment horizontal="center" vertical="center"/>
      <protection locked="0" hidden="1"/>
    </xf>
    <xf numFmtId="0" fontId="21" fillId="0" borderId="58" xfId="0" applyFont="1" applyBorder="1" applyAlignment="1" applyProtection="1">
      <alignment horizontal="center" vertical="center"/>
      <protection locked="0" hidden="1"/>
    </xf>
    <xf numFmtId="0" fontId="21" fillId="0" borderId="41" xfId="0" applyFont="1" applyBorder="1" applyAlignment="1" applyProtection="1">
      <alignment horizontal="center" vertical="center"/>
      <protection locked="0" hidden="1"/>
    </xf>
    <xf numFmtId="0" fontId="21" fillId="0" borderId="30" xfId="0" applyFont="1" applyBorder="1" applyAlignment="1" applyProtection="1">
      <alignment horizontal="center" vertical="center"/>
      <protection locked="0" hidden="1"/>
    </xf>
    <xf numFmtId="0" fontId="21" fillId="0" borderId="42" xfId="0" applyFont="1" applyBorder="1" applyAlignment="1" applyProtection="1">
      <alignment horizontal="center" vertical="center"/>
      <protection locked="0" hidden="1"/>
    </xf>
    <xf numFmtId="0" fontId="19" fillId="0" borderId="32" xfId="0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left"/>
      <protection hidden="1"/>
    </xf>
    <xf numFmtId="0" fontId="20" fillId="5" borderId="0" xfId="0" applyFont="1" applyFill="1" applyAlignment="1" applyProtection="1">
      <alignment horizontal="center"/>
      <protection hidden="1"/>
    </xf>
    <xf numFmtId="0" fontId="25" fillId="3" borderId="0" xfId="0" applyFont="1" applyFill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locked="0" hidden="1"/>
    </xf>
    <xf numFmtId="0" fontId="0" fillId="0" borderId="39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41" xfId="0" applyBorder="1" applyAlignment="1" applyProtection="1">
      <alignment horizontal="center" vertical="center"/>
      <protection locked="0" hidden="1"/>
    </xf>
    <xf numFmtId="0" fontId="0" fillId="0" borderId="30" xfId="0" applyBorder="1" applyAlignment="1" applyProtection="1">
      <alignment horizontal="center" vertical="center"/>
      <protection locked="0" hidden="1"/>
    </xf>
    <xf numFmtId="0" fontId="0" fillId="0" borderId="42" xfId="0" applyBorder="1" applyAlignment="1" applyProtection="1">
      <alignment horizontal="center" vertical="center"/>
      <protection locked="0" hidden="1"/>
    </xf>
    <xf numFmtId="0" fontId="26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40" xfId="0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0" fillId="0" borderId="42" xfId="0" applyBorder="1" applyAlignment="1" applyProtection="1">
      <alignment horizontal="left" vertical="center"/>
      <protection hidden="1"/>
    </xf>
    <xf numFmtId="49" fontId="21" fillId="0" borderId="32" xfId="0" applyNumberFormat="1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left"/>
      <protection hidden="1"/>
    </xf>
    <xf numFmtId="0" fontId="21" fillId="0" borderId="32" xfId="0" applyFont="1" applyBorder="1" applyAlignment="1" applyProtection="1">
      <alignment horizontal="center"/>
      <protection hidden="1"/>
    </xf>
    <xf numFmtId="177" fontId="21" fillId="0" borderId="32" xfId="0" applyNumberFormat="1" applyFont="1" applyBorder="1" applyAlignment="1" applyProtection="1">
      <alignment horizontal="center"/>
      <protection hidden="1"/>
    </xf>
    <xf numFmtId="0" fontId="21" fillId="0" borderId="32" xfId="0" applyFont="1" applyBorder="1" applyAlignment="1" applyProtection="1">
      <alignment horizontal="center"/>
      <protection locked="0" hidden="1"/>
    </xf>
    <xf numFmtId="0" fontId="21" fillId="0" borderId="59" xfId="0" applyFont="1" applyBorder="1" applyAlignment="1" applyProtection="1">
      <alignment horizontal="center" vertical="center"/>
      <protection hidden="1"/>
    </xf>
    <xf numFmtId="0" fontId="21" fillId="0" borderId="49" xfId="0" applyFont="1" applyBorder="1" applyAlignment="1" applyProtection="1">
      <alignment horizontal="center" vertical="center"/>
      <protection hidden="1"/>
    </xf>
    <xf numFmtId="0" fontId="21" fillId="0" borderId="60" xfId="0" applyFont="1" applyBorder="1" applyAlignment="1" applyProtection="1">
      <alignment horizontal="center" vertical="center"/>
      <protection hidden="1"/>
    </xf>
    <xf numFmtId="0" fontId="21" fillId="0" borderId="39" xfId="0" applyFont="1" applyBorder="1" applyAlignment="1" applyProtection="1">
      <alignment horizontal="center" vertical="center"/>
      <protection hidden="1"/>
    </xf>
    <xf numFmtId="0" fontId="21" fillId="0" borderId="61" xfId="0" applyFont="1" applyBorder="1" applyAlignment="1" applyProtection="1">
      <alignment horizontal="center" vertical="center"/>
      <protection hidden="1"/>
    </xf>
    <xf numFmtId="0" fontId="21" fillId="0" borderId="24" xfId="0" applyFont="1" applyBorder="1" applyAlignment="1" applyProtection="1">
      <alignment horizontal="center" vertical="center"/>
      <protection hidden="1"/>
    </xf>
    <xf numFmtId="0" fontId="21" fillId="0" borderId="25" xfId="0" applyFont="1" applyBorder="1" applyAlignment="1" applyProtection="1">
      <alignment horizontal="center" vertical="center"/>
      <protection hidden="1"/>
    </xf>
    <xf numFmtId="0" fontId="21" fillId="0" borderId="26" xfId="0" applyFont="1" applyBorder="1" applyAlignment="1" applyProtection="1">
      <alignment horizontal="center" vertical="center"/>
      <protection hidden="1"/>
    </xf>
    <xf numFmtId="0" fontId="21" fillId="0" borderId="36" xfId="0" applyFont="1" applyBorder="1" applyAlignment="1" applyProtection="1">
      <alignment horizontal="center" vertical="center"/>
      <protection hidden="1"/>
    </xf>
    <xf numFmtId="0" fontId="21" fillId="0" borderId="63" xfId="0" applyFont="1" applyBorder="1" applyAlignment="1" applyProtection="1">
      <alignment horizontal="center" vertical="center"/>
      <protection hidden="1"/>
    </xf>
    <xf numFmtId="0" fontId="27" fillId="0" borderId="65" xfId="0" applyFont="1" applyBorder="1" applyAlignment="1" applyProtection="1">
      <alignment horizontal="center" vertical="center"/>
      <protection locked="0" hidden="1"/>
    </xf>
    <xf numFmtId="0" fontId="27" fillId="0" borderId="66" xfId="0" applyFont="1" applyBorder="1" applyAlignment="1" applyProtection="1">
      <alignment horizontal="center" vertical="center"/>
      <protection locked="0" hidden="1"/>
    </xf>
    <xf numFmtId="0" fontId="27" fillId="0" borderId="67" xfId="0" applyFont="1" applyBorder="1" applyAlignment="1" applyProtection="1">
      <alignment horizontal="center" vertical="center"/>
      <protection locked="0" hidden="1"/>
    </xf>
    <xf numFmtId="0" fontId="27" fillId="0" borderId="27" xfId="0" applyFont="1" applyBorder="1" applyAlignment="1" applyProtection="1">
      <alignment horizontal="center" vertical="center"/>
      <protection locked="0" hidden="1"/>
    </xf>
    <xf numFmtId="0" fontId="27" fillId="0" borderId="28" xfId="0" applyFont="1" applyBorder="1" applyAlignment="1" applyProtection="1">
      <alignment horizontal="center" vertical="center"/>
      <protection locked="0" hidden="1"/>
    </xf>
    <xf numFmtId="0" fontId="27" fillId="0" borderId="47" xfId="0" applyFont="1" applyBorder="1" applyAlignment="1" applyProtection="1">
      <alignment horizontal="center" vertical="center"/>
      <protection locked="0" hidden="1"/>
    </xf>
    <xf numFmtId="0" fontId="27" fillId="0" borderId="21" xfId="0" applyFont="1" applyBorder="1" applyAlignment="1" applyProtection="1">
      <alignment horizontal="center" vertical="center"/>
      <protection locked="0" hidden="1"/>
    </xf>
    <xf numFmtId="0" fontId="27" fillId="0" borderId="22" xfId="0" applyFont="1" applyBorder="1" applyAlignment="1" applyProtection="1">
      <alignment horizontal="center" vertical="center"/>
      <protection locked="0" hidden="1"/>
    </xf>
    <xf numFmtId="0" fontId="27" fillId="0" borderId="23" xfId="0" applyFont="1" applyBorder="1" applyAlignment="1" applyProtection="1">
      <alignment horizontal="center" vertical="center"/>
      <protection locked="0" hidden="1"/>
    </xf>
    <xf numFmtId="0" fontId="27" fillId="0" borderId="58" xfId="0" applyFont="1" applyBorder="1" applyAlignment="1" applyProtection="1">
      <alignment horizontal="center" vertical="center"/>
      <protection locked="0" hidden="1"/>
    </xf>
    <xf numFmtId="0" fontId="27" fillId="0" borderId="69" xfId="0" applyFont="1" applyBorder="1" applyAlignment="1" applyProtection="1">
      <alignment horizontal="center" vertical="center"/>
      <protection locked="0" hidden="1"/>
    </xf>
    <xf numFmtId="0" fontId="27" fillId="0" borderId="70" xfId="0" applyFont="1" applyBorder="1" applyAlignment="1" applyProtection="1">
      <alignment horizontal="center" vertical="center"/>
      <protection locked="0" hidden="1"/>
    </xf>
    <xf numFmtId="0" fontId="27" fillId="0" borderId="71" xfId="0" applyFont="1" applyBorder="1" applyAlignment="1" applyProtection="1">
      <alignment horizontal="center" vertical="center"/>
      <protection locked="0" hidden="1"/>
    </xf>
    <xf numFmtId="0" fontId="27" fillId="0" borderId="72" xfId="0" applyFont="1" applyBorder="1" applyAlignment="1" applyProtection="1">
      <alignment horizontal="center" vertical="center"/>
      <protection locked="0" hidden="1"/>
    </xf>
    <xf numFmtId="0" fontId="27" fillId="0" borderId="74" xfId="0" applyFont="1" applyBorder="1" applyAlignment="1" applyProtection="1">
      <alignment horizontal="center" vertical="center"/>
      <protection locked="0" hidden="1"/>
    </xf>
    <xf numFmtId="0" fontId="27" fillId="0" borderId="75" xfId="0" applyFont="1" applyBorder="1" applyAlignment="1" applyProtection="1">
      <alignment horizontal="center" vertical="center"/>
      <protection locked="0" hidden="1"/>
    </xf>
    <xf numFmtId="0" fontId="27" fillId="0" borderId="76" xfId="0" applyFont="1" applyBorder="1" applyAlignment="1" applyProtection="1">
      <alignment horizontal="center" vertical="center"/>
      <protection locked="0" hidden="1"/>
    </xf>
    <xf numFmtId="0" fontId="27" fillId="0" borderId="77" xfId="0" applyFont="1" applyBorder="1" applyAlignment="1" applyProtection="1">
      <alignment horizontal="center" vertical="center"/>
      <protection locked="0" hidden="1"/>
    </xf>
    <xf numFmtId="0" fontId="27" fillId="0" borderId="0" xfId="0" applyFont="1" applyAlignment="1" applyProtection="1">
      <alignment horizontal="left"/>
      <protection hidden="1"/>
    </xf>
    <xf numFmtId="0" fontId="31" fillId="0" borderId="32" xfId="5" applyFont="1" applyBorder="1" applyAlignment="1" applyProtection="1">
      <alignment horizontal="center" vertical="center"/>
      <protection hidden="1"/>
    </xf>
    <xf numFmtId="0" fontId="31" fillId="0" borderId="0" xfId="5" applyFont="1" applyBorder="1" applyAlignment="1" applyProtection="1">
      <alignment horizontal="left" vertical="center"/>
      <protection hidden="1"/>
    </xf>
    <xf numFmtId="0" fontId="31" fillId="0" borderId="0" xfId="5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left"/>
      <protection hidden="1"/>
    </xf>
    <xf numFmtId="0" fontId="27" fillId="0" borderId="56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177" fontId="33" fillId="0" borderId="1" xfId="0" applyNumberFormat="1" applyFont="1" applyBorder="1" applyAlignment="1" applyProtection="1">
      <alignment horizontal="center"/>
      <protection locked="0" hidden="1"/>
    </xf>
    <xf numFmtId="177" fontId="33" fillId="0" borderId="8" xfId="0" applyNumberFormat="1" applyFont="1" applyBorder="1" applyAlignment="1" applyProtection="1">
      <alignment horizontal="center"/>
      <protection locked="0" hidden="1"/>
    </xf>
    <xf numFmtId="177" fontId="33" fillId="0" borderId="10" xfId="0" applyNumberFormat="1" applyFont="1" applyBorder="1" applyAlignment="1" applyProtection="1">
      <alignment horizontal="center"/>
      <protection locked="0" hidden="1"/>
    </xf>
    <xf numFmtId="177" fontId="33" fillId="0" borderId="11" xfId="0" applyNumberFormat="1" applyFont="1" applyBorder="1" applyAlignment="1" applyProtection="1">
      <alignment horizontal="center"/>
      <protection locked="0" hidden="1"/>
    </xf>
    <xf numFmtId="0" fontId="27" fillId="0" borderId="41" xfId="0" applyFont="1" applyBorder="1" applyAlignment="1" applyProtection="1">
      <alignment horizontal="center" vertical="center"/>
      <protection hidden="1"/>
    </xf>
    <xf numFmtId="0" fontId="0" fillId="0" borderId="83" xfId="0" applyBorder="1" applyAlignment="1" applyProtection="1">
      <alignment horizontal="center" vertical="center"/>
      <protection hidden="1"/>
    </xf>
    <xf numFmtId="0" fontId="21" fillId="0" borderId="84" xfId="0" applyFont="1" applyBorder="1" applyAlignment="1" applyProtection="1">
      <alignment horizontal="center" vertical="center"/>
      <protection hidden="1"/>
    </xf>
    <xf numFmtId="0" fontId="21" fillId="0" borderId="80" xfId="0" applyFont="1" applyBorder="1" applyAlignment="1" applyProtection="1">
      <alignment horizontal="center" vertical="center"/>
      <protection hidden="1"/>
    </xf>
    <xf numFmtId="0" fontId="21" fillId="0" borderId="85" xfId="0" applyFont="1" applyBorder="1" applyAlignment="1" applyProtection="1">
      <alignment horizontal="center" vertical="center"/>
      <protection hidden="1"/>
    </xf>
    <xf numFmtId="0" fontId="21" fillId="0" borderId="86" xfId="0" applyFont="1" applyBorder="1" applyAlignment="1" applyProtection="1">
      <alignment horizontal="center" vertical="center"/>
      <protection hidden="1"/>
    </xf>
    <xf numFmtId="0" fontId="21" fillId="0" borderId="87" xfId="0" applyFont="1" applyBorder="1" applyAlignment="1" applyProtection="1">
      <alignment horizontal="center" vertical="center"/>
      <protection hidden="1"/>
    </xf>
    <xf numFmtId="0" fontId="27" fillId="0" borderId="38" xfId="0" applyFont="1" applyBorder="1" applyAlignment="1" applyProtection="1">
      <alignment horizontal="center"/>
      <protection hidden="1"/>
    </xf>
    <xf numFmtId="0" fontId="27" fillId="0" borderId="39" xfId="0" applyFont="1" applyBorder="1" applyAlignment="1" applyProtection="1">
      <alignment horizontal="center"/>
      <protection hidden="1"/>
    </xf>
    <xf numFmtId="0" fontId="33" fillId="0" borderId="5" xfId="0" applyFont="1" applyBorder="1" applyAlignment="1" applyProtection="1">
      <alignment horizontal="center"/>
      <protection locked="0" hidden="1"/>
    </xf>
    <xf numFmtId="0" fontId="33" fillId="0" borderId="6" xfId="0" applyFont="1" applyBorder="1" applyAlignment="1" applyProtection="1">
      <alignment horizontal="center"/>
      <protection locked="0" hidden="1"/>
    </xf>
    <xf numFmtId="0" fontId="33" fillId="0" borderId="1" xfId="0" applyFont="1" applyBorder="1" applyAlignment="1" applyProtection="1">
      <alignment horizontal="center"/>
      <protection locked="0" hidden="1"/>
    </xf>
    <xf numFmtId="0" fontId="33" fillId="0" borderId="8" xfId="0" applyFont="1" applyBorder="1" applyAlignment="1" applyProtection="1">
      <alignment horizontal="center"/>
      <protection locked="0" hidden="1"/>
    </xf>
    <xf numFmtId="0" fontId="27" fillId="0" borderId="55" xfId="0" applyFont="1" applyBorder="1" applyAlignment="1" applyProtection="1">
      <alignment horizontal="center"/>
      <protection hidden="1"/>
    </xf>
    <xf numFmtId="0" fontId="27" fillId="0" borderId="32" xfId="0" applyFont="1" applyBorder="1" applyAlignment="1" applyProtection="1">
      <alignment horizontal="center"/>
      <protection hidden="1"/>
    </xf>
    <xf numFmtId="0" fontId="27" fillId="0" borderId="73" xfId="0" applyFont="1" applyBorder="1" applyAlignment="1" applyProtection="1">
      <alignment horizontal="center" vertical="center"/>
      <protection hidden="1"/>
    </xf>
    <xf numFmtId="0" fontId="27" fillId="0" borderId="76" xfId="0" applyFont="1" applyBorder="1" applyAlignment="1" applyProtection="1">
      <alignment horizontal="center" vertical="center"/>
      <protection hidden="1"/>
    </xf>
    <xf numFmtId="0" fontId="21" fillId="0" borderId="74" xfId="0" applyFont="1" applyBorder="1" applyAlignment="1" applyProtection="1">
      <alignment horizontal="center" vertical="center"/>
      <protection locked="0" hidden="1"/>
    </xf>
    <xf numFmtId="0" fontId="21" fillId="0" borderId="75" xfId="0" applyFont="1" applyBorder="1" applyAlignment="1" applyProtection="1">
      <alignment horizontal="center" vertical="center"/>
      <protection locked="0" hidden="1"/>
    </xf>
    <xf numFmtId="0" fontId="21" fillId="0" borderId="77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hidden="1"/>
    </xf>
    <xf numFmtId="0" fontId="27" fillId="0" borderId="71" xfId="0" applyFont="1" applyBorder="1" applyAlignment="1" applyProtection="1">
      <alignment horizontal="center" vertical="center"/>
      <protection hidden="1"/>
    </xf>
    <xf numFmtId="0" fontId="21" fillId="0" borderId="69" xfId="0" applyFont="1" applyBorder="1" applyAlignment="1" applyProtection="1">
      <alignment horizontal="center" vertical="center"/>
      <protection locked="0" hidden="1"/>
    </xf>
    <xf numFmtId="0" fontId="21" fillId="0" borderId="70" xfId="0" applyFont="1" applyBorder="1" applyAlignment="1" applyProtection="1">
      <alignment horizontal="center" vertical="center"/>
      <protection locked="0" hidden="1"/>
    </xf>
    <xf numFmtId="0" fontId="21" fillId="0" borderId="72" xfId="0" applyFont="1" applyBorder="1" applyAlignment="1" applyProtection="1">
      <alignment horizontal="center" vertical="center"/>
      <protection locked="0" hidden="1"/>
    </xf>
    <xf numFmtId="0" fontId="27" fillId="0" borderId="88" xfId="0" applyFont="1" applyBorder="1" applyAlignment="1" applyProtection="1">
      <alignment horizontal="center" vertical="center"/>
      <protection hidden="1"/>
    </xf>
    <xf numFmtId="0" fontId="27" fillId="0" borderId="89" xfId="0" applyFont="1" applyBorder="1" applyAlignment="1" applyProtection="1">
      <alignment horizontal="center" vertical="center"/>
      <protection hidden="1"/>
    </xf>
    <xf numFmtId="0" fontId="21" fillId="0" borderId="27" xfId="0" applyFont="1" applyBorder="1" applyAlignment="1" applyProtection="1">
      <alignment horizontal="center" vertical="center"/>
      <protection locked="0" hidden="1"/>
    </xf>
    <xf numFmtId="0" fontId="21" fillId="0" borderId="28" xfId="0" applyFont="1" applyBorder="1" applyAlignment="1" applyProtection="1">
      <alignment horizontal="center" vertical="center"/>
      <protection locked="0" hidden="1"/>
    </xf>
    <xf numFmtId="0" fontId="21" fillId="0" borderId="47" xfId="0" applyFont="1" applyBorder="1" applyAlignment="1" applyProtection="1">
      <alignment horizontal="center" vertical="center"/>
      <protection locked="0" hidden="1"/>
    </xf>
    <xf numFmtId="49" fontId="8" fillId="4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</cellXfs>
  <cellStyles count="6">
    <cellStyle name="桁区切り 2" xfId="3"/>
    <cellStyle name="桁区切り 3" xfId="2"/>
    <cellStyle name="標準" xfId="0" builtinId="0"/>
    <cellStyle name="標準 2" xfId="4"/>
    <cellStyle name="標準 3" xfId="1"/>
    <cellStyle name="標準_健康に関する申立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J33"/>
  <sheetViews>
    <sheetView showGridLines="0" showRowColHeaders="0" view="pageBreakPreview" topLeftCell="A2" zoomScaleNormal="100" zoomScaleSheetLayoutView="100" workbookViewId="0">
      <selection activeCell="D10" sqref="D10:I11"/>
    </sheetView>
  </sheetViews>
  <sheetFormatPr defaultColWidth="9" defaultRowHeight="12.75" x14ac:dyDescent="0.25"/>
  <cols>
    <col min="1" max="1" width="9" style="66"/>
    <col min="2" max="3" width="11.265625" style="66" customWidth="1"/>
    <col min="4" max="16384" width="9" style="66"/>
  </cols>
  <sheetData>
    <row r="3" spans="2:9" x14ac:dyDescent="0.25">
      <c r="B3" s="225" t="s">
        <v>3206</v>
      </c>
      <c r="C3" s="225"/>
      <c r="D3" s="225"/>
      <c r="E3" s="225"/>
      <c r="F3" s="225"/>
      <c r="G3" s="225"/>
      <c r="H3" s="225"/>
      <c r="I3" s="225"/>
    </row>
    <row r="4" spans="2:9" x14ac:dyDescent="0.25">
      <c r="B4" s="225"/>
      <c r="C4" s="225"/>
      <c r="D4" s="225"/>
      <c r="E4" s="225"/>
      <c r="F4" s="225"/>
      <c r="G4" s="225"/>
      <c r="H4" s="225"/>
      <c r="I4" s="225"/>
    </row>
    <row r="5" spans="2:9" x14ac:dyDescent="0.25">
      <c r="B5" s="225"/>
      <c r="C5" s="225"/>
      <c r="D5" s="225"/>
      <c r="E5" s="225"/>
      <c r="F5" s="225"/>
      <c r="G5" s="225"/>
      <c r="H5" s="225"/>
      <c r="I5" s="225"/>
    </row>
    <row r="7" spans="2:9" ht="13.15" thickBot="1" x14ac:dyDescent="0.3"/>
    <row r="8" spans="2:9" ht="24.75" customHeight="1" x14ac:dyDescent="0.25">
      <c r="B8" s="226" t="s">
        <v>0</v>
      </c>
      <c r="C8" s="227"/>
      <c r="D8" s="232"/>
      <c r="E8" s="232"/>
      <c r="F8" s="232"/>
      <c r="G8" s="232"/>
      <c r="H8" s="232"/>
      <c r="I8" s="233"/>
    </row>
    <row r="9" spans="2:9" ht="24.75" customHeight="1" x14ac:dyDescent="0.25">
      <c r="B9" s="228"/>
      <c r="C9" s="229"/>
      <c r="D9" s="234"/>
      <c r="E9" s="234"/>
      <c r="F9" s="234"/>
      <c r="G9" s="234"/>
      <c r="H9" s="234"/>
      <c r="I9" s="235"/>
    </row>
    <row r="10" spans="2:9" ht="24.75" customHeight="1" x14ac:dyDescent="0.25">
      <c r="B10" s="228" t="s">
        <v>1</v>
      </c>
      <c r="C10" s="229"/>
      <c r="D10" s="234" t="s">
        <v>4675</v>
      </c>
      <c r="E10" s="234"/>
      <c r="F10" s="234"/>
      <c r="G10" s="234"/>
      <c r="H10" s="234"/>
      <c r="I10" s="235"/>
    </row>
    <row r="11" spans="2:9" ht="24.75" customHeight="1" thickBot="1" x14ac:dyDescent="0.3">
      <c r="B11" s="230"/>
      <c r="C11" s="231"/>
      <c r="D11" s="236"/>
      <c r="E11" s="236"/>
      <c r="F11" s="236"/>
      <c r="G11" s="236"/>
      <c r="H11" s="236"/>
      <c r="I11" s="237"/>
    </row>
    <row r="12" spans="2:9" ht="19.149999999999999" x14ac:dyDescent="0.25">
      <c r="B12" s="1"/>
      <c r="C12" s="1"/>
    </row>
    <row r="13" spans="2:9" ht="19.5" thickBot="1" x14ac:dyDescent="0.3">
      <c r="B13" s="1"/>
      <c r="C13" s="1"/>
    </row>
    <row r="14" spans="2:9" ht="19.149999999999999" x14ac:dyDescent="0.25">
      <c r="B14" s="211" t="s">
        <v>2</v>
      </c>
      <c r="C14" s="212"/>
      <c r="D14" s="200"/>
      <c r="E14" s="201"/>
      <c r="F14" s="201"/>
      <c r="G14" s="201"/>
      <c r="H14" s="202"/>
      <c r="I14" s="195" t="s">
        <v>3</v>
      </c>
    </row>
    <row r="15" spans="2:9" x14ac:dyDescent="0.25">
      <c r="B15" s="175" t="s">
        <v>4</v>
      </c>
      <c r="C15" s="176"/>
      <c r="D15" s="203"/>
      <c r="E15" s="204"/>
      <c r="F15" s="204"/>
      <c r="G15" s="204"/>
      <c r="H15" s="205"/>
      <c r="I15" s="196"/>
    </row>
    <row r="16" spans="2:9" ht="13.15" thickBot="1" x14ac:dyDescent="0.3">
      <c r="B16" s="209"/>
      <c r="C16" s="210"/>
      <c r="D16" s="219"/>
      <c r="E16" s="220"/>
      <c r="F16" s="220"/>
      <c r="G16" s="220"/>
      <c r="H16" s="221"/>
      <c r="I16" s="218"/>
    </row>
    <row r="17" spans="1:10" ht="19.5" thickTop="1" x14ac:dyDescent="0.25">
      <c r="A17" s="2"/>
      <c r="B17" s="213" t="s">
        <v>5</v>
      </c>
      <c r="C17" s="214"/>
      <c r="D17" s="222"/>
      <c r="E17" s="222"/>
      <c r="F17" s="222"/>
      <c r="G17" s="222"/>
      <c r="H17" s="222"/>
      <c r="I17" s="215" t="s">
        <v>3</v>
      </c>
    </row>
    <row r="18" spans="1:10" ht="17.649999999999999" x14ac:dyDescent="0.25">
      <c r="B18" s="175" t="s">
        <v>6</v>
      </c>
      <c r="C18" s="176"/>
      <c r="D18" s="223"/>
      <c r="E18" s="223"/>
      <c r="F18" s="223"/>
      <c r="G18" s="223"/>
      <c r="H18" s="223"/>
      <c r="I18" s="216"/>
      <c r="J18" s="2"/>
    </row>
    <row r="19" spans="1:10" ht="13.15" thickBot="1" x14ac:dyDescent="0.3">
      <c r="B19" s="209"/>
      <c r="C19" s="210"/>
      <c r="D19" s="224"/>
      <c r="E19" s="224"/>
      <c r="F19" s="224"/>
      <c r="G19" s="224"/>
      <c r="H19" s="224"/>
      <c r="I19" s="217"/>
    </row>
    <row r="20" spans="1:10" ht="19.5" thickTop="1" x14ac:dyDescent="0.25">
      <c r="B20" s="173" t="s">
        <v>7</v>
      </c>
      <c r="C20" s="174"/>
      <c r="D20" s="179"/>
      <c r="E20" s="180"/>
      <c r="F20" s="180"/>
      <c r="G20" s="180"/>
      <c r="H20" s="180"/>
      <c r="I20" s="181"/>
    </row>
    <row r="21" spans="1:10" x14ac:dyDescent="0.25">
      <c r="B21" s="175" t="s">
        <v>8</v>
      </c>
      <c r="C21" s="176"/>
      <c r="D21" s="182"/>
      <c r="E21" s="183"/>
      <c r="F21" s="183"/>
      <c r="G21" s="183"/>
      <c r="H21" s="183"/>
      <c r="I21" s="184"/>
    </row>
    <row r="22" spans="1:10" ht="13.15" thickBot="1" x14ac:dyDescent="0.3">
      <c r="B22" s="177"/>
      <c r="C22" s="178"/>
      <c r="D22" s="185"/>
      <c r="E22" s="186"/>
      <c r="F22" s="186"/>
      <c r="G22" s="186"/>
      <c r="H22" s="186"/>
      <c r="I22" s="187"/>
    </row>
    <row r="23" spans="1:10" ht="19.5" thickBot="1" x14ac:dyDescent="0.3">
      <c r="B23" s="1"/>
      <c r="C23" s="1"/>
    </row>
    <row r="24" spans="1:10" ht="17.649999999999999" x14ac:dyDescent="0.25">
      <c r="B24" s="198" t="s">
        <v>9</v>
      </c>
      <c r="C24" s="199"/>
      <c r="D24" s="200"/>
      <c r="E24" s="201"/>
      <c r="F24" s="201"/>
      <c r="G24" s="201"/>
      <c r="H24" s="202"/>
      <c r="I24" s="195" t="s">
        <v>3</v>
      </c>
    </row>
    <row r="25" spans="1:10" x14ac:dyDescent="0.25">
      <c r="B25" s="175" t="s">
        <v>10</v>
      </c>
      <c r="C25" s="176"/>
      <c r="D25" s="203"/>
      <c r="E25" s="204"/>
      <c r="F25" s="204"/>
      <c r="G25" s="204"/>
      <c r="H25" s="205"/>
      <c r="I25" s="196"/>
    </row>
    <row r="26" spans="1:10" x14ac:dyDescent="0.25">
      <c r="B26" s="175"/>
      <c r="C26" s="176"/>
      <c r="D26" s="206"/>
      <c r="E26" s="207"/>
      <c r="F26" s="207"/>
      <c r="G26" s="207"/>
      <c r="H26" s="208"/>
      <c r="I26" s="197"/>
    </row>
    <row r="27" spans="1:10" ht="19.149999999999999" x14ac:dyDescent="0.25">
      <c r="B27" s="175" t="s">
        <v>11</v>
      </c>
      <c r="C27" s="176"/>
      <c r="D27" s="188"/>
      <c r="E27" s="188"/>
      <c r="F27" s="188"/>
      <c r="G27" s="188"/>
      <c r="H27" s="188"/>
      <c r="I27" s="189"/>
    </row>
    <row r="28" spans="1:10" ht="19.149999999999999" x14ac:dyDescent="0.25">
      <c r="B28" s="175" t="s">
        <v>12</v>
      </c>
      <c r="C28" s="176"/>
      <c r="D28" s="188"/>
      <c r="E28" s="188"/>
      <c r="F28" s="188"/>
      <c r="G28" s="188"/>
      <c r="H28" s="188"/>
      <c r="I28" s="189"/>
    </row>
    <row r="29" spans="1:10" ht="19.149999999999999" x14ac:dyDescent="0.25">
      <c r="B29" s="175" t="s">
        <v>13</v>
      </c>
      <c r="C29" s="176"/>
      <c r="D29" s="188"/>
      <c r="E29" s="188"/>
      <c r="F29" s="188"/>
      <c r="G29" s="188"/>
      <c r="H29" s="188"/>
      <c r="I29" s="189"/>
    </row>
    <row r="30" spans="1:10" ht="21.75" customHeight="1" x14ac:dyDescent="0.25">
      <c r="B30" s="175" t="s">
        <v>14</v>
      </c>
      <c r="C30" s="176"/>
      <c r="D30" s="190"/>
      <c r="E30" s="191"/>
      <c r="F30" s="191"/>
      <c r="G30" s="191"/>
      <c r="H30" s="191"/>
      <c r="I30" s="192"/>
    </row>
    <row r="31" spans="1:10" ht="21.75" customHeight="1" x14ac:dyDescent="0.25">
      <c r="B31" s="175"/>
      <c r="C31" s="176"/>
      <c r="D31" s="191"/>
      <c r="E31" s="191"/>
      <c r="F31" s="191"/>
      <c r="G31" s="191"/>
      <c r="H31" s="191"/>
      <c r="I31" s="192"/>
    </row>
    <row r="32" spans="1:10" ht="21.75" customHeight="1" x14ac:dyDescent="0.25">
      <c r="B32" s="175"/>
      <c r="C32" s="176"/>
      <c r="D32" s="191"/>
      <c r="E32" s="191"/>
      <c r="F32" s="191"/>
      <c r="G32" s="191"/>
      <c r="H32" s="191"/>
      <c r="I32" s="192"/>
    </row>
    <row r="33" spans="2:9" ht="21.75" customHeight="1" thickBot="1" x14ac:dyDescent="0.3">
      <c r="B33" s="177"/>
      <c r="C33" s="178"/>
      <c r="D33" s="193"/>
      <c r="E33" s="193"/>
      <c r="F33" s="193"/>
      <c r="G33" s="193"/>
      <c r="H33" s="193"/>
      <c r="I33" s="194"/>
    </row>
  </sheetData>
  <sheetProtection algorithmName="SHA-512" hashValue="uUU400OD5F0hul83x6BN1QOo+5v9DOeTnyWwUgCg7quOZChyu1WHwxq4yXMM1BGVqwTjLorVzEvQzTKjWYg58w==" saltValue="fa6a8udHuRi02EHtLSDzgA==" spinCount="100000" sheet="1" objects="1" scenarios="1"/>
  <mergeCells count="32">
    <mergeCell ref="B3:I5"/>
    <mergeCell ref="B8:C9"/>
    <mergeCell ref="B10:C11"/>
    <mergeCell ref="D8:I9"/>
    <mergeCell ref="D10:I11"/>
    <mergeCell ref="B18:C19"/>
    <mergeCell ref="B14:C14"/>
    <mergeCell ref="B17:C17"/>
    <mergeCell ref="I17:I19"/>
    <mergeCell ref="I14:I16"/>
    <mergeCell ref="D14:H14"/>
    <mergeCell ref="B15:C16"/>
    <mergeCell ref="D15:H16"/>
    <mergeCell ref="D17:H17"/>
    <mergeCell ref="D18:H19"/>
    <mergeCell ref="D29:I29"/>
    <mergeCell ref="B30:C33"/>
    <mergeCell ref="D30:I33"/>
    <mergeCell ref="I24:I26"/>
    <mergeCell ref="B24:C24"/>
    <mergeCell ref="B25:C26"/>
    <mergeCell ref="B27:C27"/>
    <mergeCell ref="B28:C28"/>
    <mergeCell ref="B29:C29"/>
    <mergeCell ref="D24:H24"/>
    <mergeCell ref="D25:H26"/>
    <mergeCell ref="D27:I27"/>
    <mergeCell ref="B20:C20"/>
    <mergeCell ref="B21:C22"/>
    <mergeCell ref="D20:I20"/>
    <mergeCell ref="D21:I22"/>
    <mergeCell ref="D28:I28"/>
  </mergeCells>
  <phoneticPr fontId="1"/>
  <dataValidations count="1">
    <dataValidation imeMode="halfKatakana" allowBlank="1" showInputMessage="1" showErrorMessage="1" sqref="D8:I9 D14:H14 D17:H17 D20:I20 D24:H24"/>
  </dataValidations>
  <pageMargins left="0.51181102362204722" right="0.70866141732283472" top="0.74803149606299213" bottom="0.74803149606299213" header="0.31496062992125984" footer="0.31496062992125984"/>
  <pageSetup paperSize="9" orientation="portrait" horizontalDpi="150" verticalDpi="15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5"/>
  <sheetViews>
    <sheetView topLeftCell="C1" zoomScale="85" zoomScaleNormal="85" workbookViewId="0">
      <selection activeCell="G7" sqref="G7"/>
    </sheetView>
  </sheetViews>
  <sheetFormatPr defaultRowHeight="12.75" x14ac:dyDescent="0.25"/>
  <sheetData>
    <row r="1" spans="1:18" x14ac:dyDescent="0.25">
      <c r="A1" s="415" t="s">
        <v>15</v>
      </c>
      <c r="B1" s="415"/>
      <c r="C1" s="415"/>
      <c r="D1" s="415"/>
      <c r="E1" s="415"/>
      <c r="F1" s="415"/>
      <c r="G1" s="415"/>
      <c r="H1" s="416" t="s">
        <v>16</v>
      </c>
      <c r="I1" s="416"/>
      <c r="J1" s="416"/>
      <c r="K1" s="416"/>
      <c r="L1" s="4"/>
      <c r="M1" s="4"/>
      <c r="N1" s="4"/>
      <c r="O1" s="4"/>
      <c r="P1" s="4"/>
      <c r="Q1" s="4"/>
      <c r="R1" s="3"/>
    </row>
    <row r="2" spans="1:18" x14ac:dyDescent="0.25">
      <c r="A2" s="10" t="s">
        <v>17</v>
      </c>
      <c r="B2" s="10" t="s">
        <v>18</v>
      </c>
      <c r="C2" s="10" t="s">
        <v>19</v>
      </c>
      <c r="D2" s="10" t="s">
        <v>20</v>
      </c>
      <c r="E2" s="10" t="s">
        <v>21</v>
      </c>
      <c r="F2" s="10" t="s">
        <v>22</v>
      </c>
      <c r="G2" s="10" t="s">
        <v>23</v>
      </c>
      <c r="H2" s="6"/>
      <c r="I2" s="6"/>
      <c r="J2" s="6"/>
      <c r="K2" s="6"/>
      <c r="L2" s="4"/>
      <c r="M2" s="4"/>
      <c r="N2" s="4"/>
      <c r="O2" s="5"/>
      <c r="P2" s="5" t="s">
        <v>24</v>
      </c>
      <c r="Q2" s="4" t="s">
        <v>25</v>
      </c>
      <c r="R2" s="3"/>
    </row>
    <row r="3" spans="1:18" x14ac:dyDescent="0.25">
      <c r="A3" s="158">
        <v>1</v>
      </c>
      <c r="B3" s="159" t="s">
        <v>597</v>
      </c>
      <c r="C3" s="159" t="s">
        <v>598</v>
      </c>
      <c r="D3" s="159" t="s">
        <v>221</v>
      </c>
      <c r="E3" s="159" t="s">
        <v>60</v>
      </c>
      <c r="F3" s="160" t="s">
        <v>52</v>
      </c>
      <c r="G3" s="160" t="s">
        <v>797</v>
      </c>
      <c r="H3" s="8" t="s">
        <v>30</v>
      </c>
      <c r="I3" s="8" t="s">
        <v>31</v>
      </c>
      <c r="J3" s="8" t="s">
        <v>32</v>
      </c>
      <c r="K3" s="8" t="s">
        <v>33</v>
      </c>
      <c r="L3" s="4"/>
      <c r="M3" s="4"/>
      <c r="N3" s="4"/>
      <c r="O3" s="5"/>
      <c r="P3" s="5">
        <f>IF(基本情報登録!$D$10="","",IF(基本情報登録!$D$10=登録データ!D3,1,0))</f>
        <v>0</v>
      </c>
      <c r="Q3" s="5">
        <f>IF(基本情報登録!$D$10="","",IF(基本情報登録!$D$10=登録データ!H3,1,0))</f>
        <v>0</v>
      </c>
      <c r="R3" s="3"/>
    </row>
    <row r="4" spans="1:18" x14ac:dyDescent="0.25">
      <c r="A4" s="158">
        <v>2</v>
      </c>
      <c r="B4" s="159" t="s">
        <v>599</v>
      </c>
      <c r="C4" s="159" t="s">
        <v>600</v>
      </c>
      <c r="D4" s="159" t="s">
        <v>221</v>
      </c>
      <c r="E4" s="159" t="s">
        <v>60</v>
      </c>
      <c r="F4" s="160" t="s">
        <v>166</v>
      </c>
      <c r="G4" s="160" t="s">
        <v>511</v>
      </c>
      <c r="H4" s="8" t="s">
        <v>39</v>
      </c>
      <c r="I4" s="8" t="s">
        <v>40</v>
      </c>
      <c r="J4" s="8" t="s">
        <v>41</v>
      </c>
      <c r="K4" s="8" t="s">
        <v>42</v>
      </c>
      <c r="L4" s="4"/>
      <c r="M4" s="4"/>
      <c r="N4" s="4"/>
      <c r="O4" s="5"/>
      <c r="P4" s="5">
        <f>IF(基本情報登録!$D$10="","",IF(基本情報登録!$D$10=登録データ!D4,1,0))</f>
        <v>0</v>
      </c>
      <c r="Q4" s="5">
        <f>IF(基本情報登録!$D$10="","",IF(基本情報登録!$D$10=登録データ!H4,1,0))</f>
        <v>0</v>
      </c>
      <c r="R4" s="3"/>
    </row>
    <row r="5" spans="1:18" x14ac:dyDescent="0.25">
      <c r="A5" s="158">
        <v>3</v>
      </c>
      <c r="B5" s="159" t="s">
        <v>601</v>
      </c>
      <c r="C5" s="159" t="s">
        <v>602</v>
      </c>
      <c r="D5" s="159" t="s">
        <v>221</v>
      </c>
      <c r="E5" s="159" t="s">
        <v>95</v>
      </c>
      <c r="F5" s="160" t="s">
        <v>166</v>
      </c>
      <c r="G5" s="160" t="s">
        <v>793</v>
      </c>
      <c r="H5" s="8" t="s">
        <v>46</v>
      </c>
      <c r="I5" s="8" t="s">
        <v>47</v>
      </c>
      <c r="J5" s="8" t="s">
        <v>48</v>
      </c>
      <c r="K5" s="8" t="s">
        <v>49</v>
      </c>
      <c r="L5" s="4"/>
      <c r="M5" s="4"/>
      <c r="N5" s="4"/>
      <c r="O5" s="5"/>
      <c r="P5" s="5">
        <f>IF(基本情報登録!$D$10="","",IF(基本情報登録!$D$10=登録データ!D5,1,0))</f>
        <v>0</v>
      </c>
      <c r="Q5" s="5">
        <f>IF(基本情報登録!$D$10="","",IF(基本情報登録!$D$10=登録データ!H5,1,0))</f>
        <v>0</v>
      </c>
      <c r="R5" s="3"/>
    </row>
    <row r="6" spans="1:18" x14ac:dyDescent="0.25">
      <c r="A6" s="158">
        <v>4</v>
      </c>
      <c r="B6" s="159" t="s">
        <v>607</v>
      </c>
      <c r="C6" s="159" t="s">
        <v>608</v>
      </c>
      <c r="D6" s="159" t="s">
        <v>221</v>
      </c>
      <c r="E6" s="159" t="s">
        <v>95</v>
      </c>
      <c r="F6" s="160" t="s">
        <v>52</v>
      </c>
      <c r="G6" s="160" t="s">
        <v>4492</v>
      </c>
      <c r="H6" s="8" t="s">
        <v>54</v>
      </c>
      <c r="I6" s="8" t="s">
        <v>55</v>
      </c>
      <c r="J6" s="8" t="s">
        <v>56</v>
      </c>
      <c r="K6" s="8" t="s">
        <v>57</v>
      </c>
      <c r="L6" s="4"/>
      <c r="M6" s="4"/>
      <c r="N6" s="4"/>
      <c r="O6" s="5"/>
      <c r="P6" s="5">
        <f>IF(基本情報登録!$D$10="","",IF(基本情報登録!$D$10=登録データ!D6,1,0))</f>
        <v>0</v>
      </c>
      <c r="Q6" s="5">
        <f>IF(基本情報登録!$D$10="","",IF(基本情報登録!$D$10=登録データ!H6,1,0))</f>
        <v>0</v>
      </c>
      <c r="R6" s="3"/>
    </row>
    <row r="7" spans="1:18" x14ac:dyDescent="0.25">
      <c r="A7" s="158">
        <v>5</v>
      </c>
      <c r="B7" s="159" t="s">
        <v>603</v>
      </c>
      <c r="C7" s="159" t="s">
        <v>604</v>
      </c>
      <c r="D7" s="159" t="s">
        <v>221</v>
      </c>
      <c r="E7" s="159" t="s">
        <v>95</v>
      </c>
      <c r="F7" s="160" t="s">
        <v>52</v>
      </c>
      <c r="G7" s="160" t="s">
        <v>930</v>
      </c>
      <c r="H7" s="8" t="s">
        <v>63</v>
      </c>
      <c r="I7" s="8" t="s">
        <v>64</v>
      </c>
      <c r="J7" s="8" t="s">
        <v>4480</v>
      </c>
      <c r="K7" s="8" t="s">
        <v>65</v>
      </c>
      <c r="L7" s="4"/>
      <c r="M7" s="4"/>
      <c r="N7" s="4"/>
      <c r="O7" s="4"/>
      <c r="P7" s="5">
        <f>IF(基本情報登録!$D$10="","",IF(基本情報登録!$D$10=登録データ!D7,1,0))</f>
        <v>0</v>
      </c>
      <c r="Q7" s="5">
        <f>IF(基本情報登録!$D$10="","",IF(基本情報登録!$D$10=登録データ!H7,1,0))</f>
        <v>0</v>
      </c>
      <c r="R7" s="3"/>
    </row>
    <row r="8" spans="1:18" x14ac:dyDescent="0.25">
      <c r="A8" s="158">
        <v>6</v>
      </c>
      <c r="B8" s="159" t="s">
        <v>605</v>
      </c>
      <c r="C8" s="159" t="s">
        <v>606</v>
      </c>
      <c r="D8" s="159" t="s">
        <v>221</v>
      </c>
      <c r="E8" s="159" t="s">
        <v>95</v>
      </c>
      <c r="F8" s="160" t="s">
        <v>131</v>
      </c>
      <c r="G8" s="160" t="s">
        <v>530</v>
      </c>
      <c r="H8" s="8" t="s">
        <v>70</v>
      </c>
      <c r="I8" s="8" t="s">
        <v>71</v>
      </c>
      <c r="J8" s="8" t="s">
        <v>72</v>
      </c>
      <c r="K8" s="8" t="s">
        <v>73</v>
      </c>
      <c r="L8" s="4"/>
      <c r="M8" s="4"/>
      <c r="N8" s="4"/>
      <c r="O8" s="4"/>
      <c r="P8" s="5">
        <f>IF(基本情報登録!$D$10="","",IF(基本情報登録!$D$10=登録データ!D8,1,0))</f>
        <v>0</v>
      </c>
      <c r="Q8" s="5">
        <f>IF(基本情報登録!$D$10="","",IF(基本情報登録!$D$10=登録データ!H8,1,0))</f>
        <v>0</v>
      </c>
      <c r="R8" s="3"/>
    </row>
    <row r="9" spans="1:18" x14ac:dyDescent="0.25">
      <c r="A9" s="158">
        <v>7</v>
      </c>
      <c r="B9" s="159" t="s">
        <v>609</v>
      </c>
      <c r="C9" s="159" t="s">
        <v>610</v>
      </c>
      <c r="D9" s="159" t="s">
        <v>221</v>
      </c>
      <c r="E9" s="159" t="s">
        <v>95</v>
      </c>
      <c r="F9" s="160" t="s">
        <v>52</v>
      </c>
      <c r="G9" s="160" t="s">
        <v>4493</v>
      </c>
      <c r="H9" s="8" t="s">
        <v>76</v>
      </c>
      <c r="I9" s="8" t="s">
        <v>77</v>
      </c>
      <c r="J9" s="8" t="s">
        <v>78</v>
      </c>
      <c r="K9" s="8" t="s">
        <v>79</v>
      </c>
      <c r="L9" s="4"/>
      <c r="M9" s="4"/>
      <c r="N9" s="4"/>
      <c r="O9" s="4"/>
      <c r="P9" s="5">
        <f>IF(基本情報登録!$D$10="","",IF(基本情報登録!$D$10=登録データ!D9,1,0))</f>
        <v>0</v>
      </c>
      <c r="Q9" s="5">
        <f>IF(基本情報登録!$D$10="","",IF(基本情報登録!$D$10=登録データ!H9,1,0))</f>
        <v>0</v>
      </c>
      <c r="R9" s="3"/>
    </row>
    <row r="10" spans="1:18" x14ac:dyDescent="0.25">
      <c r="A10" s="158">
        <v>8</v>
      </c>
      <c r="B10" s="159" t="s">
        <v>611</v>
      </c>
      <c r="C10" s="159" t="s">
        <v>612</v>
      </c>
      <c r="D10" s="159" t="s">
        <v>221</v>
      </c>
      <c r="E10" s="159" t="s">
        <v>95</v>
      </c>
      <c r="F10" s="160" t="s">
        <v>96</v>
      </c>
      <c r="G10" s="160" t="s">
        <v>822</v>
      </c>
      <c r="H10" s="8" t="s">
        <v>83</v>
      </c>
      <c r="I10" s="8" t="s">
        <v>84</v>
      </c>
      <c r="J10" s="8" t="s">
        <v>85</v>
      </c>
      <c r="K10" s="8" t="s">
        <v>86</v>
      </c>
      <c r="L10" s="4"/>
      <c r="M10" s="4"/>
      <c r="N10" s="4"/>
      <c r="O10" s="4"/>
      <c r="P10" s="5">
        <f>IF(基本情報登録!$D$10="","",IF(基本情報登録!$D$10=登録データ!D10,1,0))</f>
        <v>0</v>
      </c>
      <c r="Q10" s="5">
        <f>IF(基本情報登録!$D$10="","",IF(基本情報登録!$D$10=登録データ!H10,1,0))</f>
        <v>0</v>
      </c>
      <c r="R10" s="3"/>
    </row>
    <row r="11" spans="1:18" x14ac:dyDescent="0.25">
      <c r="A11" s="158">
        <v>9</v>
      </c>
      <c r="B11" s="159" t="s">
        <v>613</v>
      </c>
      <c r="C11" s="159" t="s">
        <v>614</v>
      </c>
      <c r="D11" s="159" t="s">
        <v>221</v>
      </c>
      <c r="E11" s="159" t="s">
        <v>95</v>
      </c>
      <c r="F11" s="160" t="s">
        <v>166</v>
      </c>
      <c r="G11" s="160" t="s">
        <v>1108</v>
      </c>
      <c r="H11" s="8" t="s">
        <v>89</v>
      </c>
      <c r="I11" s="8" t="s">
        <v>90</v>
      </c>
      <c r="J11" s="8" t="s">
        <v>91</v>
      </c>
      <c r="K11" s="8" t="s">
        <v>92</v>
      </c>
      <c r="L11" s="4"/>
      <c r="M11" s="4"/>
      <c r="N11" s="4"/>
      <c r="O11" s="4"/>
      <c r="P11" s="5">
        <f>IF(基本情報登録!$D$10="","",IF(基本情報登録!$D$10=登録データ!D11,1,0))</f>
        <v>0</v>
      </c>
      <c r="Q11" s="5">
        <f>IF(基本情報登録!$D$10="","",IF(基本情報登録!$D$10=登録データ!H11,1,0))</f>
        <v>0</v>
      </c>
      <c r="R11" s="3"/>
    </row>
    <row r="12" spans="1:18" x14ac:dyDescent="0.25">
      <c r="A12" s="158">
        <v>10</v>
      </c>
      <c r="B12" s="159" t="s">
        <v>3221</v>
      </c>
      <c r="C12" s="159" t="s">
        <v>2434</v>
      </c>
      <c r="D12" s="159" t="s">
        <v>221</v>
      </c>
      <c r="E12" s="159" t="s">
        <v>95</v>
      </c>
      <c r="F12" s="160" t="s">
        <v>52</v>
      </c>
      <c r="G12" s="160" t="s">
        <v>1155</v>
      </c>
      <c r="H12" s="8" t="s">
        <v>98</v>
      </c>
      <c r="I12" s="8" t="s">
        <v>99</v>
      </c>
      <c r="J12" s="8" t="s">
        <v>100</v>
      </c>
      <c r="K12" s="8" t="s">
        <v>101</v>
      </c>
      <c r="L12" s="4"/>
      <c r="M12" s="4"/>
      <c r="N12" s="4"/>
      <c r="O12" s="4"/>
      <c r="P12" s="5">
        <f>IF(基本情報登録!$D$10="","",IF(基本情報登録!$D$10=登録データ!D12,1,0))</f>
        <v>0</v>
      </c>
      <c r="Q12" s="5">
        <f>IF(基本情報登録!$D$10="","",IF(基本情報登録!$D$10=登録データ!H12,1,0))</f>
        <v>0</v>
      </c>
      <c r="R12" s="3"/>
    </row>
    <row r="13" spans="1:18" x14ac:dyDescent="0.25">
      <c r="A13" s="158">
        <v>11</v>
      </c>
      <c r="B13" s="159" t="s">
        <v>3222</v>
      </c>
      <c r="C13" s="159" t="s">
        <v>3223</v>
      </c>
      <c r="D13" s="159" t="s">
        <v>221</v>
      </c>
      <c r="E13" s="159" t="s">
        <v>188</v>
      </c>
      <c r="F13" s="160" t="s">
        <v>166</v>
      </c>
      <c r="G13" s="160" t="s">
        <v>1108</v>
      </c>
      <c r="H13" s="8" t="s">
        <v>105</v>
      </c>
      <c r="I13" s="8" t="s">
        <v>106</v>
      </c>
      <c r="J13" s="8" t="s">
        <v>107</v>
      </c>
      <c r="K13" s="8" t="s">
        <v>108</v>
      </c>
      <c r="L13" s="4"/>
      <c r="M13" s="4"/>
      <c r="N13" s="4"/>
      <c r="O13" s="4"/>
      <c r="P13" s="5">
        <f>IF(基本情報登録!$D$10="","",IF(基本情報登録!$D$10=登録データ!D13,1,0))</f>
        <v>0</v>
      </c>
      <c r="Q13" s="5">
        <f>IF(基本情報登録!$D$10="","",IF(基本情報登録!$D$10=登録データ!H13,1,0))</f>
        <v>0</v>
      </c>
      <c r="R13" s="3"/>
    </row>
    <row r="14" spans="1:18" x14ac:dyDescent="0.25">
      <c r="A14" s="158">
        <v>12</v>
      </c>
      <c r="B14" s="159" t="s">
        <v>3224</v>
      </c>
      <c r="C14" s="159" t="s">
        <v>1585</v>
      </c>
      <c r="D14" s="159" t="s">
        <v>221</v>
      </c>
      <c r="E14" s="159" t="s">
        <v>188</v>
      </c>
      <c r="F14" s="160" t="s">
        <v>52</v>
      </c>
      <c r="G14" s="160" t="s">
        <v>627</v>
      </c>
      <c r="H14" s="8" t="s">
        <v>112</v>
      </c>
      <c r="I14" s="8" t="s">
        <v>113</v>
      </c>
      <c r="J14" s="8" t="s">
        <v>114</v>
      </c>
      <c r="K14" s="8" t="s">
        <v>115</v>
      </c>
      <c r="L14" s="4"/>
      <c r="M14" s="4"/>
      <c r="N14" s="4"/>
      <c r="O14" s="4"/>
      <c r="P14" s="5">
        <f>IF(基本情報登録!$D$10="","",IF(基本情報登録!$D$10=登録データ!D14,1,0))</f>
        <v>0</v>
      </c>
      <c r="Q14" s="5">
        <f>IF(基本情報登録!$D$10="","",IF(基本情報登録!$D$10=登録データ!H14,1,0))</f>
        <v>0</v>
      </c>
      <c r="R14" s="3"/>
    </row>
    <row r="15" spans="1:18" x14ac:dyDescent="0.25">
      <c r="A15" s="158">
        <v>13</v>
      </c>
      <c r="B15" s="159" t="s">
        <v>3225</v>
      </c>
      <c r="C15" s="159" t="s">
        <v>1583</v>
      </c>
      <c r="D15" s="159" t="s">
        <v>221</v>
      </c>
      <c r="E15" s="159" t="s">
        <v>188</v>
      </c>
      <c r="F15" s="160" t="s">
        <v>96</v>
      </c>
      <c r="G15" s="160" t="s">
        <v>1584</v>
      </c>
      <c r="H15" s="8" t="s">
        <v>120</v>
      </c>
      <c r="I15" s="8" t="s">
        <v>121</v>
      </c>
      <c r="J15" s="8" t="s">
        <v>122</v>
      </c>
      <c r="K15" s="8" t="s">
        <v>123</v>
      </c>
      <c r="L15" s="4"/>
      <c r="M15" s="4"/>
      <c r="N15" s="4"/>
      <c r="O15" s="4"/>
      <c r="P15" s="5">
        <f>IF(基本情報登録!$D$10="","",IF(基本情報登録!$D$10=登録データ!D15,1,0))</f>
        <v>0</v>
      </c>
      <c r="Q15" s="5">
        <f>IF(基本情報登録!$D$10="","",IF(基本情報登録!$D$10=登録データ!H15,1,0))</f>
        <v>0</v>
      </c>
      <c r="R15" s="3"/>
    </row>
    <row r="16" spans="1:18" x14ac:dyDescent="0.25">
      <c r="A16" s="158">
        <v>14</v>
      </c>
      <c r="B16" s="159" t="s">
        <v>3226</v>
      </c>
      <c r="C16" s="159" t="s">
        <v>2262</v>
      </c>
      <c r="D16" s="159" t="s">
        <v>221</v>
      </c>
      <c r="E16" s="159" t="s">
        <v>188</v>
      </c>
      <c r="F16" s="160" t="s">
        <v>28</v>
      </c>
      <c r="G16" s="160" t="s">
        <v>833</v>
      </c>
      <c r="H16" s="8" t="s">
        <v>127</v>
      </c>
      <c r="I16" s="8" t="s">
        <v>128</v>
      </c>
      <c r="J16" s="8" t="s">
        <v>129</v>
      </c>
      <c r="K16" s="8" t="s">
        <v>130</v>
      </c>
      <c r="L16" s="4"/>
      <c r="M16" s="4"/>
      <c r="N16" s="4"/>
      <c r="O16" s="4"/>
      <c r="P16" s="5">
        <f>IF(基本情報登録!$D$10="","",IF(基本情報登録!$D$10=登録データ!D16,1,0))</f>
        <v>0</v>
      </c>
      <c r="Q16" s="5">
        <f>IF(基本情報登録!$D$10="","",IF(基本情報登録!$D$10=登録データ!H16,1,0))</f>
        <v>0</v>
      </c>
      <c r="R16" s="3"/>
    </row>
    <row r="17" spans="1:18" x14ac:dyDescent="0.25">
      <c r="A17" s="158">
        <v>15</v>
      </c>
      <c r="B17" s="159" t="s">
        <v>3227</v>
      </c>
      <c r="C17" s="159" t="s">
        <v>2260</v>
      </c>
      <c r="D17" s="159" t="s">
        <v>221</v>
      </c>
      <c r="E17" s="159" t="s">
        <v>188</v>
      </c>
      <c r="F17" s="160" t="s">
        <v>151</v>
      </c>
      <c r="G17" s="160" t="s">
        <v>2261</v>
      </c>
      <c r="H17" s="8" t="s">
        <v>26</v>
      </c>
      <c r="I17" s="8" t="s">
        <v>133</v>
      </c>
      <c r="J17" s="8" t="s">
        <v>134</v>
      </c>
      <c r="K17" s="8" t="s">
        <v>135</v>
      </c>
      <c r="L17" s="4"/>
      <c r="M17" s="4"/>
      <c r="N17" s="4"/>
      <c r="O17" s="4"/>
      <c r="P17" s="5">
        <f>IF(基本情報登録!$D$10="","",IF(基本情報登録!$D$10=登録データ!D17,1,0))</f>
        <v>0</v>
      </c>
      <c r="Q17" s="5">
        <f>IF(基本情報登録!$D$10="","",IF(基本情報登録!$D$10=登録データ!H17,1,0))</f>
        <v>0</v>
      </c>
      <c r="R17" s="3"/>
    </row>
    <row r="18" spans="1:18" x14ac:dyDescent="0.25">
      <c r="A18" s="158">
        <v>16</v>
      </c>
      <c r="B18" s="159" t="s">
        <v>3228</v>
      </c>
      <c r="C18" s="159" t="s">
        <v>3229</v>
      </c>
      <c r="D18" s="159" t="s">
        <v>221</v>
      </c>
      <c r="E18" s="159" t="s">
        <v>188</v>
      </c>
      <c r="F18" s="160" t="s">
        <v>96</v>
      </c>
      <c r="G18" s="160" t="s">
        <v>874</v>
      </c>
      <c r="H18" s="8" t="s">
        <v>137</v>
      </c>
      <c r="I18" s="8" t="s">
        <v>138</v>
      </c>
      <c r="J18" s="8" t="s">
        <v>139</v>
      </c>
      <c r="K18" s="8" t="s">
        <v>140</v>
      </c>
      <c r="L18" s="4"/>
      <c r="M18" s="4"/>
      <c r="N18" s="4"/>
      <c r="O18" s="4"/>
      <c r="P18" s="5">
        <f>IF(基本情報登録!$D$10="","",IF(基本情報登録!$D$10=登録データ!D18,1,0))</f>
        <v>0</v>
      </c>
      <c r="Q18" s="5">
        <f>IF(基本情報登録!$D$10="","",IF(基本情報登録!$D$10=登録データ!H18,1,0))</f>
        <v>0</v>
      </c>
      <c r="R18" s="3"/>
    </row>
    <row r="19" spans="1:18" x14ac:dyDescent="0.25">
      <c r="A19" s="158">
        <v>17</v>
      </c>
      <c r="B19" s="159" t="s">
        <v>657</v>
      </c>
      <c r="C19" s="159" t="s">
        <v>658</v>
      </c>
      <c r="D19" s="159" t="s">
        <v>160</v>
      </c>
      <c r="E19" s="159" t="s">
        <v>60</v>
      </c>
      <c r="F19" s="160" t="s">
        <v>52</v>
      </c>
      <c r="G19" s="160" t="s">
        <v>659</v>
      </c>
      <c r="H19" s="8" t="s">
        <v>145</v>
      </c>
      <c r="I19" s="8" t="s">
        <v>146</v>
      </c>
      <c r="J19" s="8" t="s">
        <v>147</v>
      </c>
      <c r="K19" s="8" t="s">
        <v>148</v>
      </c>
      <c r="L19" s="4"/>
      <c r="M19" s="4"/>
      <c r="N19" s="4"/>
      <c r="O19" s="4"/>
      <c r="P19" s="5">
        <f>IF(基本情報登録!$D$10="","",IF(基本情報登録!$D$10=登録データ!D19,1,0))</f>
        <v>0</v>
      </c>
      <c r="Q19" s="5">
        <f>IF(基本情報登録!$D$10="","",IF(基本情報登録!$D$10=登録データ!H19,1,0))</f>
        <v>0</v>
      </c>
      <c r="R19" s="3"/>
    </row>
    <row r="20" spans="1:18" x14ac:dyDescent="0.25">
      <c r="A20" s="158">
        <v>18</v>
      </c>
      <c r="B20" s="159" t="s">
        <v>654</v>
      </c>
      <c r="C20" s="159" t="s">
        <v>655</v>
      </c>
      <c r="D20" s="159" t="s">
        <v>160</v>
      </c>
      <c r="E20" s="159" t="s">
        <v>60</v>
      </c>
      <c r="F20" s="160" t="s">
        <v>87</v>
      </c>
      <c r="G20" s="160" t="s">
        <v>656</v>
      </c>
      <c r="H20" s="8" t="s">
        <v>153</v>
      </c>
      <c r="I20" s="8" t="s">
        <v>154</v>
      </c>
      <c r="J20" s="8" t="s">
        <v>155</v>
      </c>
      <c r="K20" s="8" t="s">
        <v>156</v>
      </c>
      <c r="L20" s="4"/>
      <c r="M20" s="4"/>
      <c r="N20" s="4"/>
      <c r="O20" s="4"/>
      <c r="P20" s="5">
        <f>IF(基本情報登録!$D$10="","",IF(基本情報登録!$D$10=登録データ!D20,1,0))</f>
        <v>0</v>
      </c>
      <c r="Q20" s="5">
        <f>IF(基本情報登録!$D$10="","",IF(基本情報登録!$D$10=登録データ!H20,1,0))</f>
        <v>0</v>
      </c>
      <c r="R20" s="3"/>
    </row>
    <row r="21" spans="1:18" x14ac:dyDescent="0.25">
      <c r="A21" s="158">
        <v>19</v>
      </c>
      <c r="B21" s="159" t="s">
        <v>660</v>
      </c>
      <c r="C21" s="159" t="s">
        <v>661</v>
      </c>
      <c r="D21" s="159" t="s">
        <v>160</v>
      </c>
      <c r="E21" s="159" t="s">
        <v>60</v>
      </c>
      <c r="F21" s="160" t="s">
        <v>52</v>
      </c>
      <c r="G21" s="160" t="s">
        <v>662</v>
      </c>
      <c r="H21" s="8" t="s">
        <v>160</v>
      </c>
      <c r="I21" s="8" t="s">
        <v>161</v>
      </c>
      <c r="J21" s="8" t="s">
        <v>162</v>
      </c>
      <c r="K21" s="8" t="s">
        <v>163</v>
      </c>
      <c r="L21" s="4"/>
      <c r="M21" s="4"/>
      <c r="N21" s="4"/>
      <c r="O21" s="4"/>
      <c r="P21" s="5">
        <f>IF(基本情報登録!$D$10="","",IF(基本情報登録!$D$10=登録データ!D21,1,0))</f>
        <v>0</v>
      </c>
      <c r="Q21" s="5">
        <f>IF(基本情報登録!$D$10="","",IF(基本情報登録!$D$10=登録データ!H21,1,0))</f>
        <v>0</v>
      </c>
      <c r="R21" s="3"/>
    </row>
    <row r="22" spans="1:18" x14ac:dyDescent="0.25">
      <c r="A22" s="158">
        <v>20</v>
      </c>
      <c r="B22" s="159" t="s">
        <v>3230</v>
      </c>
      <c r="C22" s="159" t="s">
        <v>663</v>
      </c>
      <c r="D22" s="159" t="s">
        <v>160</v>
      </c>
      <c r="E22" s="159" t="s">
        <v>60</v>
      </c>
      <c r="F22" s="160" t="s">
        <v>52</v>
      </c>
      <c r="G22" s="160" t="s">
        <v>662</v>
      </c>
      <c r="H22" s="8" t="s">
        <v>168</v>
      </c>
      <c r="I22" s="8" t="s">
        <v>169</v>
      </c>
      <c r="J22" s="8" t="s">
        <v>170</v>
      </c>
      <c r="K22" s="8" t="s">
        <v>171</v>
      </c>
      <c r="L22" s="4"/>
      <c r="M22" s="4"/>
      <c r="N22" s="4"/>
      <c r="O22" s="4"/>
      <c r="P22" s="5">
        <f>IF(基本情報登録!$D$10="","",IF(基本情報登録!$D$10=登録データ!D22,1,0))</f>
        <v>0</v>
      </c>
      <c r="Q22" s="5">
        <f>IF(基本情報登録!$D$10="","",IF(基本情報登録!$D$10=登録データ!H22,1,0))</f>
        <v>1</v>
      </c>
      <c r="R22" s="3"/>
    </row>
    <row r="23" spans="1:18" x14ac:dyDescent="0.25">
      <c r="A23" s="158">
        <v>21</v>
      </c>
      <c r="B23" s="159" t="s">
        <v>669</v>
      </c>
      <c r="C23" s="159" t="s">
        <v>670</v>
      </c>
      <c r="D23" s="159" t="s">
        <v>160</v>
      </c>
      <c r="E23" s="159" t="s">
        <v>95</v>
      </c>
      <c r="F23" s="160" t="s">
        <v>52</v>
      </c>
      <c r="G23" s="160" t="s">
        <v>671</v>
      </c>
      <c r="H23" s="8" t="s">
        <v>175</v>
      </c>
      <c r="I23" s="8" t="s">
        <v>176</v>
      </c>
      <c r="J23" s="8" t="s">
        <v>177</v>
      </c>
      <c r="K23" s="8" t="s">
        <v>178</v>
      </c>
      <c r="L23" s="4"/>
      <c r="M23" s="4"/>
      <c r="N23" s="4"/>
      <c r="O23" s="4"/>
      <c r="P23" s="5">
        <f>IF(基本情報登録!$D$10="","",IF(基本情報登録!$D$10=登録データ!D23,1,0))</f>
        <v>0</v>
      </c>
      <c r="Q23" s="5">
        <f>IF(基本情報登録!$D$10="","",IF(基本情報登録!$D$10=登録データ!H23,1,0))</f>
        <v>0</v>
      </c>
      <c r="R23" s="3"/>
    </row>
    <row r="24" spans="1:18" x14ac:dyDescent="0.25">
      <c r="A24" s="158">
        <v>22</v>
      </c>
      <c r="B24" s="159" t="s">
        <v>664</v>
      </c>
      <c r="C24" s="159" t="s">
        <v>665</v>
      </c>
      <c r="D24" s="159" t="s">
        <v>160</v>
      </c>
      <c r="E24" s="159" t="s">
        <v>95</v>
      </c>
      <c r="F24" s="160" t="s">
        <v>118</v>
      </c>
      <c r="G24" s="160" t="s">
        <v>666</v>
      </c>
      <c r="H24" s="8" t="s">
        <v>182</v>
      </c>
      <c r="I24" s="8" t="s">
        <v>183</v>
      </c>
      <c r="J24" s="8" t="s">
        <v>184</v>
      </c>
      <c r="K24" s="8" t="s">
        <v>185</v>
      </c>
      <c r="L24" s="4"/>
      <c r="M24" s="4"/>
      <c r="N24" s="4"/>
      <c r="O24" s="4"/>
      <c r="P24" s="5">
        <f>IF(基本情報登録!$D$10="","",IF(基本情報登録!$D$10=登録データ!D24,1,0))</f>
        <v>0</v>
      </c>
      <c r="Q24" s="5">
        <f>IF(基本情報登録!$D$10="","",IF(基本情報登録!$D$10=登録データ!H24,1,0))</f>
        <v>0</v>
      </c>
      <c r="R24" s="3"/>
    </row>
    <row r="25" spans="1:18" x14ac:dyDescent="0.25">
      <c r="A25" s="158">
        <v>23</v>
      </c>
      <c r="B25" s="159" t="s">
        <v>667</v>
      </c>
      <c r="C25" s="159" t="s">
        <v>668</v>
      </c>
      <c r="D25" s="159" t="s">
        <v>160</v>
      </c>
      <c r="E25" s="159" t="s">
        <v>95</v>
      </c>
      <c r="F25" s="160" t="s">
        <v>118</v>
      </c>
      <c r="G25" s="160" t="s">
        <v>637</v>
      </c>
      <c r="H25" s="8" t="s">
        <v>190</v>
      </c>
      <c r="I25" s="8" t="s">
        <v>191</v>
      </c>
      <c r="J25" s="8" t="s">
        <v>192</v>
      </c>
      <c r="K25" s="8" t="s">
        <v>193</v>
      </c>
      <c r="L25" s="4"/>
      <c r="M25" s="4"/>
      <c r="N25" s="4"/>
      <c r="O25" s="4"/>
      <c r="P25" s="5">
        <f>IF(基本情報登録!$D$10="","",IF(基本情報登録!$D$10=登録データ!D25,1,0))</f>
        <v>0</v>
      </c>
      <c r="Q25" s="5">
        <f>IF(基本情報登録!$D$10="","",IF(基本情報登録!$D$10=登録データ!H25,1,0))</f>
        <v>0</v>
      </c>
      <c r="R25" s="3"/>
    </row>
    <row r="26" spans="1:18" x14ac:dyDescent="0.25">
      <c r="A26" s="158">
        <v>24</v>
      </c>
      <c r="B26" s="159" t="s">
        <v>672</v>
      </c>
      <c r="C26" s="159" t="s">
        <v>673</v>
      </c>
      <c r="D26" s="159" t="s">
        <v>160</v>
      </c>
      <c r="E26" s="159" t="s">
        <v>95</v>
      </c>
      <c r="F26" s="160" t="s">
        <v>118</v>
      </c>
      <c r="G26" s="160" t="s">
        <v>674</v>
      </c>
      <c r="H26" s="8" t="s">
        <v>197</v>
      </c>
      <c r="I26" s="8" t="s">
        <v>198</v>
      </c>
      <c r="J26" s="8" t="s">
        <v>4481</v>
      </c>
      <c r="K26" s="8" t="s">
        <v>119</v>
      </c>
      <c r="L26" s="4"/>
      <c r="M26" s="4"/>
      <c r="N26" s="4"/>
      <c r="O26" s="4"/>
      <c r="P26" s="5">
        <f>IF(基本情報登録!$D$10="","",IF(基本情報登録!$D$10=登録データ!D26,1,0))</f>
        <v>0</v>
      </c>
      <c r="Q26" s="5">
        <f>IF(基本情報登録!$D$10="","",IF(基本情報登録!$D$10=登録データ!H26,1,0))</f>
        <v>0</v>
      </c>
      <c r="R26" s="3"/>
    </row>
    <row r="27" spans="1:18" x14ac:dyDescent="0.25">
      <c r="A27" s="158">
        <v>25</v>
      </c>
      <c r="B27" s="159" t="s">
        <v>675</v>
      </c>
      <c r="C27" s="159" t="s">
        <v>676</v>
      </c>
      <c r="D27" s="159" t="s">
        <v>160</v>
      </c>
      <c r="E27" s="159" t="s">
        <v>95</v>
      </c>
      <c r="F27" s="160" t="s">
        <v>52</v>
      </c>
      <c r="G27" s="160" t="s">
        <v>662</v>
      </c>
      <c r="H27" s="8" t="s">
        <v>202</v>
      </c>
      <c r="I27" s="8" t="s">
        <v>203</v>
      </c>
      <c r="J27" s="8" t="s">
        <v>204</v>
      </c>
      <c r="K27" s="8" t="s">
        <v>205</v>
      </c>
      <c r="L27" s="4"/>
      <c r="M27" s="4"/>
      <c r="N27" s="4"/>
      <c r="O27" s="4"/>
      <c r="P27" s="5">
        <f>IF(基本情報登録!$D$10="","",IF(基本情報登録!$D$10=登録データ!D27,1,0))</f>
        <v>0</v>
      </c>
      <c r="Q27" s="5">
        <f>IF(基本情報登録!$D$10="","",IF(基本情報登録!$D$10=登録データ!H27,1,0))</f>
        <v>0</v>
      </c>
      <c r="R27" s="3"/>
    </row>
    <row r="28" spans="1:18" x14ac:dyDescent="0.25">
      <c r="A28" s="158">
        <v>26</v>
      </c>
      <c r="B28" s="159" t="s">
        <v>677</v>
      </c>
      <c r="C28" s="159" t="s">
        <v>678</v>
      </c>
      <c r="D28" s="159" t="s">
        <v>160</v>
      </c>
      <c r="E28" s="159" t="s">
        <v>95</v>
      </c>
      <c r="F28" s="160" t="s">
        <v>118</v>
      </c>
      <c r="G28" s="160" t="s">
        <v>679</v>
      </c>
      <c r="H28" s="7" t="s">
        <v>208</v>
      </c>
      <c r="I28" s="9" t="s">
        <v>209</v>
      </c>
      <c r="J28" s="9" t="s">
        <v>210</v>
      </c>
      <c r="K28" s="9" t="s">
        <v>211</v>
      </c>
      <c r="L28" s="4"/>
      <c r="M28" s="4"/>
      <c r="N28" s="4"/>
      <c r="O28" s="4"/>
      <c r="P28" s="5">
        <f>IF(基本情報登録!$D$10="","",IF(基本情報登録!$D$10=登録データ!D28,1,0))</f>
        <v>0</v>
      </c>
      <c r="Q28" s="5">
        <f>IF(基本情報登録!$D$10="","",IF(基本情報登録!$D$10=登録データ!H28,1,0))</f>
        <v>0</v>
      </c>
      <c r="R28" s="3"/>
    </row>
    <row r="29" spans="1:18" x14ac:dyDescent="0.25">
      <c r="A29" s="158">
        <v>27</v>
      </c>
      <c r="B29" s="159" t="s">
        <v>680</v>
      </c>
      <c r="C29" s="159" t="s">
        <v>681</v>
      </c>
      <c r="D29" s="159" t="s">
        <v>160</v>
      </c>
      <c r="E29" s="159" t="s">
        <v>95</v>
      </c>
      <c r="F29" s="160" t="s">
        <v>118</v>
      </c>
      <c r="G29" s="160" t="s">
        <v>679</v>
      </c>
      <c r="H29" s="8" t="s">
        <v>215</v>
      </c>
      <c r="I29" s="8" t="s">
        <v>216</v>
      </c>
      <c r="J29" s="8" t="s">
        <v>217</v>
      </c>
      <c r="K29" s="8" t="s">
        <v>218</v>
      </c>
      <c r="L29" s="4"/>
      <c r="M29" s="4"/>
      <c r="N29" s="4"/>
      <c r="O29" s="4"/>
      <c r="P29" s="5">
        <f>IF(基本情報登録!$D$10="","",IF(基本情報登録!$D$10=登録データ!D29,1,0))</f>
        <v>0</v>
      </c>
      <c r="Q29" s="5">
        <f>IF(基本情報登録!$D$10="","",IF(基本情報登録!$D$10=登録データ!H29,1,0))</f>
        <v>0</v>
      </c>
      <c r="R29" s="3"/>
    </row>
    <row r="30" spans="1:18" x14ac:dyDescent="0.25">
      <c r="A30" s="158">
        <v>28</v>
      </c>
      <c r="B30" s="159" t="s">
        <v>682</v>
      </c>
      <c r="C30" s="159" t="s">
        <v>683</v>
      </c>
      <c r="D30" s="159" t="s">
        <v>160</v>
      </c>
      <c r="E30" s="159" t="s">
        <v>95</v>
      </c>
      <c r="F30" s="160" t="s">
        <v>118</v>
      </c>
      <c r="G30" s="160" t="s">
        <v>653</v>
      </c>
      <c r="H30" s="8" t="s">
        <v>221</v>
      </c>
      <c r="I30" s="8" t="s">
        <v>222</v>
      </c>
      <c r="J30" s="8" t="s">
        <v>223</v>
      </c>
      <c r="K30" s="8" t="s">
        <v>224</v>
      </c>
      <c r="L30" s="4"/>
      <c r="M30" s="4"/>
      <c r="N30" s="4"/>
      <c r="O30" s="4"/>
      <c r="P30" s="5">
        <f>IF(基本情報登録!$D$10="","",IF(基本情報登録!$D$10=登録データ!D30,1,0))</f>
        <v>0</v>
      </c>
      <c r="Q30" s="5">
        <f>IF(基本情報登録!$D$10="","",IF(基本情報登録!$D$10=登録データ!H30,1,0))</f>
        <v>0</v>
      </c>
      <c r="R30" s="3"/>
    </row>
    <row r="31" spans="1:18" x14ac:dyDescent="0.25">
      <c r="A31" s="158">
        <v>29</v>
      </c>
      <c r="B31" s="159" t="s">
        <v>684</v>
      </c>
      <c r="C31" s="159" t="s">
        <v>685</v>
      </c>
      <c r="D31" s="159" t="s">
        <v>160</v>
      </c>
      <c r="E31" s="159" t="s">
        <v>95</v>
      </c>
      <c r="F31" s="160" t="s">
        <v>96</v>
      </c>
      <c r="G31" s="160" t="s">
        <v>686</v>
      </c>
      <c r="H31" s="8" t="s">
        <v>227</v>
      </c>
      <c r="I31" s="8" t="s">
        <v>228</v>
      </c>
      <c r="J31" s="8" t="s">
        <v>4482</v>
      </c>
      <c r="K31" s="8" t="s">
        <v>229</v>
      </c>
      <c r="L31" s="4"/>
      <c r="M31" s="4"/>
      <c r="N31" s="4"/>
      <c r="O31" s="4"/>
      <c r="P31" s="5">
        <f>IF(基本情報登録!$D$10="","",IF(基本情報登録!$D$10=登録データ!D31,1,0))</f>
        <v>0</v>
      </c>
      <c r="Q31" s="5">
        <f>IF(基本情報登録!$D$10="","",IF(基本情報登録!$D$10=登録データ!H31,1,0))</f>
        <v>0</v>
      </c>
      <c r="R31" s="3"/>
    </row>
    <row r="32" spans="1:18" x14ac:dyDescent="0.25">
      <c r="A32" s="158">
        <v>30</v>
      </c>
      <c r="B32" s="159" t="s">
        <v>1672</v>
      </c>
      <c r="C32" s="159" t="s">
        <v>1673</v>
      </c>
      <c r="D32" s="159" t="s">
        <v>160</v>
      </c>
      <c r="E32" s="159" t="s">
        <v>188</v>
      </c>
      <c r="F32" s="160" t="s">
        <v>52</v>
      </c>
      <c r="G32" s="160" t="s">
        <v>1275</v>
      </c>
      <c r="H32" s="8" t="s">
        <v>232</v>
      </c>
      <c r="I32" s="8" t="s">
        <v>233</v>
      </c>
      <c r="J32" s="8" t="s">
        <v>234</v>
      </c>
      <c r="K32" s="8" t="s">
        <v>235</v>
      </c>
      <c r="L32" s="4"/>
      <c r="M32" s="4"/>
      <c r="N32" s="4"/>
      <c r="O32" s="4"/>
      <c r="P32" s="5">
        <f>IF(基本情報登録!$D$10="","",IF(基本情報登録!$D$10=登録データ!D32,1,0))</f>
        <v>0</v>
      </c>
      <c r="Q32" s="5">
        <f>IF(基本情報登録!$D$10="","",IF(基本情報登録!$D$10=登録データ!H32,1,0))</f>
        <v>0</v>
      </c>
      <c r="R32" s="3"/>
    </row>
    <row r="33" spans="1:18" x14ac:dyDescent="0.25">
      <c r="A33" s="158">
        <v>31</v>
      </c>
      <c r="B33" s="159" t="s">
        <v>1670</v>
      </c>
      <c r="C33" s="159" t="s">
        <v>1671</v>
      </c>
      <c r="D33" s="159" t="s">
        <v>160</v>
      </c>
      <c r="E33" s="159" t="s">
        <v>188</v>
      </c>
      <c r="F33" s="160" t="s">
        <v>52</v>
      </c>
      <c r="G33" s="160" t="s">
        <v>662</v>
      </c>
      <c r="H33" s="8" t="s">
        <v>239</v>
      </c>
      <c r="I33" s="8" t="s">
        <v>240</v>
      </c>
      <c r="J33" s="8" t="s">
        <v>241</v>
      </c>
      <c r="K33" s="8" t="s">
        <v>242</v>
      </c>
      <c r="L33" s="4"/>
      <c r="M33" s="4"/>
      <c r="N33" s="4"/>
      <c r="O33" s="4"/>
      <c r="P33" s="5">
        <f>IF(基本情報登録!$D$10="","",IF(基本情報登録!$D$10=登録データ!D33,1,0))</f>
        <v>0</v>
      </c>
      <c r="Q33" s="5">
        <f>IF(基本情報登録!$D$10="","",IF(基本情報登録!$D$10=登録データ!H33,1,0))</f>
        <v>0</v>
      </c>
      <c r="R33" s="3"/>
    </row>
    <row r="34" spans="1:18" x14ac:dyDescent="0.25">
      <c r="A34" s="158">
        <v>32</v>
      </c>
      <c r="B34" s="159" t="s">
        <v>1674</v>
      </c>
      <c r="C34" s="159" t="s">
        <v>1675</v>
      </c>
      <c r="D34" s="159" t="s">
        <v>160</v>
      </c>
      <c r="E34" s="159" t="s">
        <v>188</v>
      </c>
      <c r="F34" s="160" t="s">
        <v>52</v>
      </c>
      <c r="G34" s="160" t="s">
        <v>1275</v>
      </c>
      <c r="H34" s="8" t="s">
        <v>243</v>
      </c>
      <c r="I34" s="8" t="s">
        <v>244</v>
      </c>
      <c r="J34" s="8" t="s">
        <v>245</v>
      </c>
      <c r="K34" s="8" t="s">
        <v>246</v>
      </c>
      <c r="L34" s="4"/>
      <c r="M34" s="4"/>
      <c r="N34" s="4"/>
      <c r="O34" s="4"/>
      <c r="P34" s="5">
        <f>IF(基本情報登録!$D$10="","",IF(基本情報登録!$D$10=登録データ!D34,1,0))</f>
        <v>0</v>
      </c>
      <c r="Q34" s="5">
        <f>IF(基本情報登録!$D$10="","",IF(基本情報登録!$D$10=登録データ!H34,1,0))</f>
        <v>0</v>
      </c>
      <c r="R34" s="3"/>
    </row>
    <row r="35" spans="1:18" x14ac:dyDescent="0.25">
      <c r="A35" s="158">
        <v>33</v>
      </c>
      <c r="B35" s="159" t="s">
        <v>1676</v>
      </c>
      <c r="C35" s="159" t="s">
        <v>1677</v>
      </c>
      <c r="D35" s="159" t="s">
        <v>160</v>
      </c>
      <c r="E35" s="159" t="s">
        <v>188</v>
      </c>
      <c r="F35" s="160" t="s">
        <v>52</v>
      </c>
      <c r="G35" s="160" t="s">
        <v>930</v>
      </c>
      <c r="H35" s="8" t="s">
        <v>249</v>
      </c>
      <c r="I35" s="8" t="s">
        <v>250</v>
      </c>
      <c r="J35" s="8" t="s">
        <v>251</v>
      </c>
      <c r="K35" s="8" t="s">
        <v>252</v>
      </c>
      <c r="L35" s="4"/>
      <c r="M35" s="4"/>
      <c r="N35" s="4"/>
      <c r="O35" s="4"/>
      <c r="P35" s="5">
        <f>IF(基本情報登録!$D$10="","",IF(基本情報登録!$D$10=登録データ!D35,1,0))</f>
        <v>0</v>
      </c>
      <c r="Q35" s="5">
        <f>IF(基本情報登録!$D$10="","",IF(基本情報登録!$D$10=登録データ!H35,1,0))</f>
        <v>0</v>
      </c>
      <c r="R35" s="3"/>
    </row>
    <row r="36" spans="1:18" x14ac:dyDescent="0.25">
      <c r="A36" s="158">
        <v>34</v>
      </c>
      <c r="B36" s="159" t="s">
        <v>1678</v>
      </c>
      <c r="C36" s="159" t="s">
        <v>1679</v>
      </c>
      <c r="D36" s="159" t="s">
        <v>160</v>
      </c>
      <c r="E36" s="159" t="s">
        <v>188</v>
      </c>
      <c r="F36" s="160" t="s">
        <v>96</v>
      </c>
      <c r="G36" s="160" t="s">
        <v>4494</v>
      </c>
      <c r="H36" s="8" t="s">
        <v>256</v>
      </c>
      <c r="I36" s="8" t="s">
        <v>257</v>
      </c>
      <c r="J36" s="8" t="s">
        <v>258</v>
      </c>
      <c r="K36" s="8" t="s">
        <v>259</v>
      </c>
      <c r="L36" s="4"/>
      <c r="M36" s="4"/>
      <c r="N36" s="4"/>
      <c r="O36" s="4"/>
      <c r="P36" s="5">
        <f>IF(基本情報登録!$D$10="","",IF(基本情報登録!$D$10=登録データ!D36,1,0))</f>
        <v>0</v>
      </c>
      <c r="Q36" s="5">
        <f>IF(基本情報登録!$D$10="","",IF(基本情報登録!$D$10=登録データ!H36,1,0))</f>
        <v>0</v>
      </c>
      <c r="R36" s="3"/>
    </row>
    <row r="37" spans="1:18" x14ac:dyDescent="0.25">
      <c r="A37" s="158">
        <v>35</v>
      </c>
      <c r="B37" s="159" t="s">
        <v>1680</v>
      </c>
      <c r="C37" s="159" t="s">
        <v>1681</v>
      </c>
      <c r="D37" s="159" t="s">
        <v>160</v>
      </c>
      <c r="E37" s="159" t="s">
        <v>188</v>
      </c>
      <c r="F37" s="160" t="s">
        <v>96</v>
      </c>
      <c r="G37" s="160" t="s">
        <v>4494</v>
      </c>
      <c r="H37" s="8" t="s">
        <v>263</v>
      </c>
      <c r="I37" s="8" t="s">
        <v>264</v>
      </c>
      <c r="J37" s="8" t="s">
        <v>265</v>
      </c>
      <c r="K37" s="8" t="s">
        <v>266</v>
      </c>
      <c r="L37" s="4"/>
      <c r="M37" s="4"/>
      <c r="N37" s="4"/>
      <c r="O37" s="4"/>
      <c r="P37" s="5">
        <f>IF(基本情報登録!$D$10="","",IF(基本情報登録!$D$10=登録データ!D37,1,0))</f>
        <v>0</v>
      </c>
      <c r="Q37" s="5">
        <f>IF(基本情報登録!$D$10="","",IF(基本情報登録!$D$10=登録データ!H37,1,0))</f>
        <v>0</v>
      </c>
      <c r="R37" s="3"/>
    </row>
    <row r="38" spans="1:18" x14ac:dyDescent="0.25">
      <c r="A38" s="158">
        <v>36</v>
      </c>
      <c r="B38" s="159" t="s">
        <v>1682</v>
      </c>
      <c r="C38" s="159" t="s">
        <v>1683</v>
      </c>
      <c r="D38" s="159" t="s">
        <v>160</v>
      </c>
      <c r="E38" s="159" t="s">
        <v>188</v>
      </c>
      <c r="F38" s="160" t="s">
        <v>28</v>
      </c>
      <c r="G38" s="160" t="s">
        <v>1684</v>
      </c>
      <c r="H38" s="8" t="s">
        <v>270</v>
      </c>
      <c r="I38" s="8" t="s">
        <v>271</v>
      </c>
      <c r="J38" s="8" t="s">
        <v>272</v>
      </c>
      <c r="K38" s="8" t="s">
        <v>273</v>
      </c>
      <c r="L38" s="4"/>
      <c r="M38" s="4"/>
      <c r="N38" s="4"/>
      <c r="O38" s="4"/>
      <c r="P38" s="5">
        <f>IF(基本情報登録!$D$10="","",IF(基本情報登録!$D$10=登録データ!D38,1,0))</f>
        <v>0</v>
      </c>
      <c r="Q38" s="5">
        <f>IF(基本情報登録!$D$10="","",IF(基本情報登録!$D$10=登録データ!H38,1,0))</f>
        <v>0</v>
      </c>
      <c r="R38" s="3"/>
    </row>
    <row r="39" spans="1:18" x14ac:dyDescent="0.25">
      <c r="A39" s="158">
        <v>37</v>
      </c>
      <c r="B39" s="159" t="s">
        <v>1689</v>
      </c>
      <c r="C39" s="159" t="s">
        <v>1690</v>
      </c>
      <c r="D39" s="159" t="s">
        <v>160</v>
      </c>
      <c r="E39" s="159" t="s">
        <v>188</v>
      </c>
      <c r="F39" s="160" t="s">
        <v>28</v>
      </c>
      <c r="G39" s="160" t="s">
        <v>800</v>
      </c>
      <c r="H39" s="8" t="s">
        <v>278</v>
      </c>
      <c r="I39" s="8" t="s">
        <v>279</v>
      </c>
      <c r="J39" s="8" t="s">
        <v>280</v>
      </c>
      <c r="K39" s="8" t="s">
        <v>281</v>
      </c>
      <c r="L39" s="4"/>
      <c r="M39" s="4"/>
      <c r="N39" s="4"/>
      <c r="O39" s="4"/>
      <c r="P39" s="5">
        <f>IF(基本情報登録!$D$10="","",IF(基本情報登録!$D$10=登録データ!D39,1,0))</f>
        <v>0</v>
      </c>
      <c r="Q39" s="5">
        <f>IF(基本情報登録!$D$10="","",IF(基本情報登録!$D$10=登録データ!H39,1,0))</f>
        <v>0</v>
      </c>
      <c r="R39" s="3"/>
    </row>
    <row r="40" spans="1:18" x14ac:dyDescent="0.25">
      <c r="A40" s="158">
        <v>38</v>
      </c>
      <c r="B40" s="159" t="s">
        <v>1685</v>
      </c>
      <c r="C40" s="159" t="s">
        <v>1686</v>
      </c>
      <c r="D40" s="159" t="s">
        <v>160</v>
      </c>
      <c r="E40" s="159" t="s">
        <v>188</v>
      </c>
      <c r="F40" s="160" t="s">
        <v>131</v>
      </c>
      <c r="G40" s="160" t="s">
        <v>1535</v>
      </c>
      <c r="H40" s="8" t="s">
        <v>285</v>
      </c>
      <c r="I40" s="8" t="s">
        <v>286</v>
      </c>
      <c r="J40" s="8" t="s">
        <v>287</v>
      </c>
      <c r="K40" s="8" t="s">
        <v>288</v>
      </c>
      <c r="L40" s="4"/>
      <c r="M40" s="4"/>
      <c r="N40" s="4"/>
      <c r="O40" s="4"/>
      <c r="P40" s="5">
        <f>IF(基本情報登録!$D$10="","",IF(基本情報登録!$D$10=登録データ!D40,1,0))</f>
        <v>0</v>
      </c>
      <c r="Q40" s="5">
        <f>IF(基本情報登録!$D$10="","",IF(基本情報登録!$D$10=登録データ!H40,1,0))</f>
        <v>0</v>
      </c>
      <c r="R40" s="3"/>
    </row>
    <row r="41" spans="1:18" x14ac:dyDescent="0.25">
      <c r="A41" s="158">
        <v>39</v>
      </c>
      <c r="B41" s="159" t="s">
        <v>1687</v>
      </c>
      <c r="C41" s="159" t="s">
        <v>1688</v>
      </c>
      <c r="D41" s="159" t="s">
        <v>160</v>
      </c>
      <c r="E41" s="159" t="s">
        <v>188</v>
      </c>
      <c r="F41" s="160" t="s">
        <v>118</v>
      </c>
      <c r="G41" s="160" t="s">
        <v>653</v>
      </c>
      <c r="H41" s="8" t="s">
        <v>290</v>
      </c>
      <c r="I41" s="8" t="s">
        <v>291</v>
      </c>
      <c r="J41" s="8" t="s">
        <v>292</v>
      </c>
      <c r="K41" s="8" t="s">
        <v>293</v>
      </c>
      <c r="L41" s="4"/>
      <c r="M41" s="4"/>
      <c r="N41" s="4"/>
      <c r="O41" s="4"/>
      <c r="P41" s="5">
        <f>IF(基本情報登録!$D$10="","",IF(基本情報登録!$D$10=登録データ!D41,1,0))</f>
        <v>0</v>
      </c>
      <c r="Q41" s="5">
        <f>IF(基本情報登録!$D$10="","",IF(基本情報登録!$D$10=登録データ!H41,1,0))</f>
        <v>0</v>
      </c>
      <c r="R41" s="3"/>
    </row>
    <row r="42" spans="1:18" x14ac:dyDescent="0.25">
      <c r="A42" s="158">
        <v>40</v>
      </c>
      <c r="B42" s="159" t="s">
        <v>3231</v>
      </c>
      <c r="C42" s="159" t="s">
        <v>3232</v>
      </c>
      <c r="D42" s="159" t="s">
        <v>160</v>
      </c>
      <c r="E42" s="159" t="s">
        <v>989</v>
      </c>
      <c r="F42" s="160" t="s">
        <v>52</v>
      </c>
      <c r="G42" s="160" t="s">
        <v>662</v>
      </c>
      <c r="H42" s="8" t="s">
        <v>297</v>
      </c>
      <c r="I42" s="8" t="s">
        <v>298</v>
      </c>
      <c r="J42" s="8" t="s">
        <v>299</v>
      </c>
      <c r="K42" s="8" t="s">
        <v>300</v>
      </c>
      <c r="L42" s="4"/>
      <c r="M42" s="4"/>
      <c r="N42" s="4"/>
      <c r="O42" s="4"/>
      <c r="P42" s="5">
        <f>IF(基本情報登録!$D$10="","",IF(基本情報登録!$D$10=登録データ!D42,1,0))</f>
        <v>0</v>
      </c>
      <c r="Q42" s="5">
        <f>IF(基本情報登録!$D$10="","",IF(基本情報登録!$D$10=登録データ!H42,1,0))</f>
        <v>0</v>
      </c>
      <c r="R42" s="3"/>
    </row>
    <row r="43" spans="1:18" x14ac:dyDescent="0.25">
      <c r="A43" s="158">
        <v>41</v>
      </c>
      <c r="B43" s="159" t="s">
        <v>3233</v>
      </c>
      <c r="C43" s="159" t="s">
        <v>3234</v>
      </c>
      <c r="D43" s="159" t="s">
        <v>160</v>
      </c>
      <c r="E43" s="159" t="s">
        <v>989</v>
      </c>
      <c r="F43" s="160" t="s">
        <v>118</v>
      </c>
      <c r="G43" s="160" t="s">
        <v>653</v>
      </c>
      <c r="H43" s="8" t="s">
        <v>304</v>
      </c>
      <c r="I43" s="8" t="s">
        <v>305</v>
      </c>
      <c r="J43" s="8" t="s">
        <v>306</v>
      </c>
      <c r="K43" s="8" t="s">
        <v>307</v>
      </c>
      <c r="L43" s="4"/>
      <c r="M43" s="4"/>
      <c r="N43" s="4"/>
      <c r="O43" s="4"/>
      <c r="P43" s="5">
        <f>IF(基本情報登録!$D$10="","",IF(基本情報登録!$D$10=登録データ!D43,1,0))</f>
        <v>0</v>
      </c>
      <c r="Q43" s="5">
        <f>IF(基本情報登録!$D$10="","",IF(基本情報登録!$D$10=登録データ!H43,1,0))</f>
        <v>0</v>
      </c>
      <c r="R43" s="3"/>
    </row>
    <row r="44" spans="1:18" x14ac:dyDescent="0.25">
      <c r="A44" s="158">
        <v>42</v>
      </c>
      <c r="B44" s="159" t="s">
        <v>3235</v>
      </c>
      <c r="C44" s="159" t="s">
        <v>3236</v>
      </c>
      <c r="D44" s="159" t="s">
        <v>160</v>
      </c>
      <c r="E44" s="159" t="s">
        <v>989</v>
      </c>
      <c r="F44" s="160" t="s">
        <v>52</v>
      </c>
      <c r="G44" s="160" t="s">
        <v>636</v>
      </c>
      <c r="H44" s="8" t="s">
        <v>311</v>
      </c>
      <c r="I44" s="8" t="s">
        <v>312</v>
      </c>
      <c r="J44" s="8" t="s">
        <v>313</v>
      </c>
      <c r="K44" s="8" t="s">
        <v>314</v>
      </c>
      <c r="L44" s="4"/>
      <c r="M44" s="4"/>
      <c r="N44" s="4"/>
      <c r="O44" s="4"/>
      <c r="P44" s="5">
        <f>IF(基本情報登録!$D$10="","",IF(基本情報登録!$D$10=登録データ!D44,1,0))</f>
        <v>0</v>
      </c>
      <c r="Q44" s="5">
        <f>IF(基本情報登録!$D$10="","",IF(基本情報登録!$D$10=登録データ!H44,1,0))</f>
        <v>0</v>
      </c>
      <c r="R44" s="3"/>
    </row>
    <row r="45" spans="1:18" x14ac:dyDescent="0.25">
      <c r="A45" s="158">
        <v>43</v>
      </c>
      <c r="B45" s="159" t="s">
        <v>755</v>
      </c>
      <c r="C45" s="159" t="s">
        <v>756</v>
      </c>
      <c r="D45" s="159" t="s">
        <v>249</v>
      </c>
      <c r="E45" s="159" t="s">
        <v>60</v>
      </c>
      <c r="F45" s="160" t="s">
        <v>118</v>
      </c>
      <c r="G45" s="160" t="s">
        <v>757</v>
      </c>
      <c r="H45" s="8" t="s">
        <v>318</v>
      </c>
      <c r="I45" s="8" t="s">
        <v>319</v>
      </c>
      <c r="J45" s="8" t="s">
        <v>320</v>
      </c>
      <c r="K45" s="8" t="s">
        <v>321</v>
      </c>
      <c r="L45" s="4"/>
      <c r="M45" s="4"/>
      <c r="N45" s="4"/>
      <c r="O45" s="4"/>
      <c r="P45" s="5">
        <f>IF(基本情報登録!$D$10="","",IF(基本情報登録!$D$10=登録データ!D45,1,0))</f>
        <v>0</v>
      </c>
      <c r="Q45" s="5">
        <f>IF(基本情報登録!$D$10="","",IF(基本情報登録!$D$10=登録データ!H45,1,0))</f>
        <v>0</v>
      </c>
      <c r="R45" s="3"/>
    </row>
    <row r="46" spans="1:18" x14ac:dyDescent="0.25">
      <c r="A46" s="158">
        <v>44</v>
      </c>
      <c r="B46" s="159" t="s">
        <v>762</v>
      </c>
      <c r="C46" s="159" t="s">
        <v>763</v>
      </c>
      <c r="D46" s="159" t="s">
        <v>249</v>
      </c>
      <c r="E46" s="159" t="s">
        <v>60</v>
      </c>
      <c r="F46" s="160" t="s">
        <v>52</v>
      </c>
      <c r="G46" s="160" t="s">
        <v>700</v>
      </c>
      <c r="H46" s="8" t="s">
        <v>324</v>
      </c>
      <c r="I46" s="8" t="s">
        <v>325</v>
      </c>
      <c r="J46" s="8" t="s">
        <v>326</v>
      </c>
      <c r="K46" s="8" t="s">
        <v>327</v>
      </c>
      <c r="L46" s="4"/>
      <c r="M46" s="4"/>
      <c r="N46" s="4"/>
      <c r="O46" s="4"/>
      <c r="P46" s="5">
        <f>IF(基本情報登録!$D$10="","",IF(基本情報登録!$D$10=登録データ!D46,1,0))</f>
        <v>0</v>
      </c>
      <c r="Q46" s="5">
        <f>IF(基本情報登録!$D$10="","",IF(基本情報登録!$D$10=登録データ!H46,1,0))</f>
        <v>0</v>
      </c>
      <c r="R46" s="3"/>
    </row>
    <row r="47" spans="1:18" x14ac:dyDescent="0.25">
      <c r="A47" s="158">
        <v>45</v>
      </c>
      <c r="B47" s="159" t="s">
        <v>759</v>
      </c>
      <c r="C47" s="159" t="s">
        <v>760</v>
      </c>
      <c r="D47" s="159" t="s">
        <v>249</v>
      </c>
      <c r="E47" s="159" t="s">
        <v>60</v>
      </c>
      <c r="F47" s="160" t="s">
        <v>52</v>
      </c>
      <c r="G47" s="160" t="s">
        <v>761</v>
      </c>
      <c r="H47" s="8" t="s">
        <v>330</v>
      </c>
      <c r="I47" s="8" t="s">
        <v>331</v>
      </c>
      <c r="J47" s="8" t="s">
        <v>332</v>
      </c>
      <c r="K47" s="8" t="s">
        <v>333</v>
      </c>
      <c r="L47" s="4"/>
      <c r="M47" s="4"/>
      <c r="N47" s="4"/>
      <c r="O47" s="4"/>
      <c r="P47" s="5">
        <f>IF(基本情報登録!$D$10="","",IF(基本情報登録!$D$10=登録データ!D47,1,0))</f>
        <v>0</v>
      </c>
      <c r="Q47" s="5">
        <f>IF(基本情報登録!$D$10="","",IF(基本情報登録!$D$10=登録データ!H47,1,0))</f>
        <v>0</v>
      </c>
      <c r="R47" s="3"/>
    </row>
    <row r="48" spans="1:18" x14ac:dyDescent="0.25">
      <c r="A48" s="158">
        <v>46</v>
      </c>
      <c r="B48" s="159" t="s">
        <v>764</v>
      </c>
      <c r="C48" s="159" t="s">
        <v>765</v>
      </c>
      <c r="D48" s="159" t="s">
        <v>249</v>
      </c>
      <c r="E48" s="159" t="s">
        <v>60</v>
      </c>
      <c r="F48" s="160" t="s">
        <v>52</v>
      </c>
      <c r="G48" s="160" t="s">
        <v>659</v>
      </c>
      <c r="H48" s="8" t="s">
        <v>335</v>
      </c>
      <c r="I48" s="8" t="s">
        <v>336</v>
      </c>
      <c r="J48" s="8" t="s">
        <v>337</v>
      </c>
      <c r="K48" s="8" t="s">
        <v>338</v>
      </c>
      <c r="L48" s="4"/>
      <c r="M48" s="4"/>
      <c r="N48" s="4"/>
      <c r="O48" s="4"/>
      <c r="P48" s="5">
        <f>IF(基本情報登録!$D$10="","",IF(基本情報登録!$D$10=登録データ!D48,1,0))</f>
        <v>0</v>
      </c>
      <c r="Q48" s="5">
        <f>IF(基本情報登録!$D$10="","",IF(基本情報登録!$D$10=登録データ!H48,1,0))</f>
        <v>0</v>
      </c>
      <c r="R48" s="3"/>
    </row>
    <row r="49" spans="1:18" x14ac:dyDescent="0.25">
      <c r="A49" s="158">
        <v>47</v>
      </c>
      <c r="B49" s="159" t="s">
        <v>766</v>
      </c>
      <c r="C49" s="159" t="s">
        <v>767</v>
      </c>
      <c r="D49" s="159" t="s">
        <v>249</v>
      </c>
      <c r="E49" s="159" t="s">
        <v>60</v>
      </c>
      <c r="F49" s="160" t="s">
        <v>52</v>
      </c>
      <c r="G49" s="160" t="s">
        <v>82</v>
      </c>
      <c r="H49" s="8" t="s">
        <v>342</v>
      </c>
      <c r="I49" s="8" t="s">
        <v>343</v>
      </c>
      <c r="J49" s="8" t="s">
        <v>344</v>
      </c>
      <c r="K49" s="8" t="s">
        <v>345</v>
      </c>
      <c r="L49" s="4"/>
      <c r="M49" s="4"/>
      <c r="N49" s="4"/>
      <c r="O49" s="4"/>
      <c r="P49" s="5">
        <f>IF(基本情報登録!$D$10="","",IF(基本情報登録!$D$10=登録データ!D49,1,0))</f>
        <v>0</v>
      </c>
      <c r="Q49" s="5">
        <f>IF(基本情報登録!$D$10="","",IF(基本情報登録!$D$10=登録データ!H49,1,0))</f>
        <v>0</v>
      </c>
      <c r="R49" s="4"/>
    </row>
    <row r="50" spans="1:18" x14ac:dyDescent="0.25">
      <c r="A50" s="158">
        <v>48</v>
      </c>
      <c r="B50" s="159" t="s">
        <v>3237</v>
      </c>
      <c r="C50" s="159" t="s">
        <v>768</v>
      </c>
      <c r="D50" s="159" t="s">
        <v>249</v>
      </c>
      <c r="E50" s="159" t="s">
        <v>95</v>
      </c>
      <c r="F50" s="160" t="s">
        <v>52</v>
      </c>
      <c r="G50" s="160" t="s">
        <v>534</v>
      </c>
      <c r="H50" s="8" t="s">
        <v>350</v>
      </c>
      <c r="I50" s="8" t="s">
        <v>351</v>
      </c>
      <c r="J50" s="8" t="s">
        <v>352</v>
      </c>
      <c r="K50" s="8" t="s">
        <v>353</v>
      </c>
      <c r="L50" s="4"/>
      <c r="M50" s="4"/>
      <c r="N50" s="4"/>
      <c r="O50" s="4"/>
      <c r="P50" s="5">
        <f>IF(基本情報登録!$D$10="","",IF(基本情報登録!$D$10=登録データ!D50,1,0))</f>
        <v>0</v>
      </c>
      <c r="Q50" s="5">
        <f>IF(基本情報登録!$D$10="","",IF(基本情報登録!$D$10=登録データ!H50,1,0))</f>
        <v>0</v>
      </c>
      <c r="R50" s="4"/>
    </row>
    <row r="51" spans="1:18" x14ac:dyDescent="0.25">
      <c r="A51" s="158">
        <v>49</v>
      </c>
      <c r="B51" s="159" t="s">
        <v>770</v>
      </c>
      <c r="C51" s="159" t="s">
        <v>771</v>
      </c>
      <c r="D51" s="159" t="s">
        <v>249</v>
      </c>
      <c r="E51" s="159" t="s">
        <v>95</v>
      </c>
      <c r="F51" s="160" t="s">
        <v>52</v>
      </c>
      <c r="G51" s="160" t="s">
        <v>534</v>
      </c>
      <c r="H51" s="8" t="s">
        <v>357</v>
      </c>
      <c r="I51" s="8" t="s">
        <v>358</v>
      </c>
      <c r="J51" s="8" t="s">
        <v>359</v>
      </c>
      <c r="K51" s="8" t="s">
        <v>360</v>
      </c>
      <c r="L51" s="4"/>
      <c r="M51" s="4"/>
      <c r="N51" s="4"/>
      <c r="O51" s="4"/>
      <c r="P51" s="5">
        <f>IF(基本情報登録!$D$10="","",IF(基本情報登録!$D$10=登録データ!D51,1,0))</f>
        <v>0</v>
      </c>
      <c r="Q51" s="5">
        <f>IF(基本情報登録!$D$10="","",IF(基本情報登録!$D$10=登録データ!H51,1,0))</f>
        <v>0</v>
      </c>
      <c r="R51" s="4"/>
    </row>
    <row r="52" spans="1:18" x14ac:dyDescent="0.25">
      <c r="A52" s="158">
        <v>50</v>
      </c>
      <c r="B52" s="159" t="s">
        <v>772</v>
      </c>
      <c r="C52" s="159" t="s">
        <v>773</v>
      </c>
      <c r="D52" s="159" t="s">
        <v>249</v>
      </c>
      <c r="E52" s="159" t="s">
        <v>95</v>
      </c>
      <c r="F52" s="160" t="s">
        <v>52</v>
      </c>
      <c r="G52" s="160" t="s">
        <v>534</v>
      </c>
      <c r="H52" s="8" t="s">
        <v>365</v>
      </c>
      <c r="I52" s="8" t="s">
        <v>366</v>
      </c>
      <c r="J52" s="8" t="s">
        <v>367</v>
      </c>
      <c r="K52" s="8" t="s">
        <v>368</v>
      </c>
      <c r="L52" s="4"/>
      <c r="M52" s="4"/>
      <c r="N52" s="4"/>
      <c r="O52" s="4"/>
      <c r="P52" s="5">
        <f>IF(基本情報登録!$D$10="","",IF(基本情報登録!$D$10=登録データ!D52,1,0))</f>
        <v>0</v>
      </c>
      <c r="Q52" s="5">
        <f>IF(基本情報登録!$D$10="","",IF(基本情報登録!$D$10=登録データ!H52,1,0))</f>
        <v>0</v>
      </c>
      <c r="R52" s="4"/>
    </row>
    <row r="53" spans="1:18" x14ac:dyDescent="0.25">
      <c r="A53" s="158">
        <v>51</v>
      </c>
      <c r="B53" s="159" t="s">
        <v>786</v>
      </c>
      <c r="C53" s="159" t="s">
        <v>787</v>
      </c>
      <c r="D53" s="159" t="s">
        <v>249</v>
      </c>
      <c r="E53" s="159" t="s">
        <v>95</v>
      </c>
      <c r="F53" s="160" t="s">
        <v>52</v>
      </c>
      <c r="G53" s="160" t="s">
        <v>1952</v>
      </c>
      <c r="H53" s="9" t="s">
        <v>373</v>
      </c>
      <c r="I53" s="9" t="s">
        <v>374</v>
      </c>
      <c r="J53" s="9" t="s">
        <v>375</v>
      </c>
      <c r="K53" s="9" t="s">
        <v>376</v>
      </c>
      <c r="L53" s="4"/>
      <c r="M53" s="4"/>
      <c r="N53" s="4"/>
      <c r="O53" s="4"/>
      <c r="P53" s="5">
        <f>IF(基本情報登録!$D$10="","",IF(基本情報登録!$D$10=登録データ!D53,1,0))</f>
        <v>0</v>
      </c>
      <c r="Q53" s="5">
        <f>IF(基本情報登録!$D$10="","",IF(基本情報登録!$D$10=登録データ!H53,1,0))</f>
        <v>0</v>
      </c>
      <c r="R53" s="4"/>
    </row>
    <row r="54" spans="1:18" x14ac:dyDescent="0.25">
      <c r="A54" s="158">
        <v>52</v>
      </c>
      <c r="B54" s="159" t="s">
        <v>777</v>
      </c>
      <c r="C54" s="159" t="s">
        <v>778</v>
      </c>
      <c r="D54" s="159" t="s">
        <v>249</v>
      </c>
      <c r="E54" s="159" t="s">
        <v>95</v>
      </c>
      <c r="F54" s="160" t="s">
        <v>151</v>
      </c>
      <c r="G54" s="160" t="s">
        <v>779</v>
      </c>
      <c r="H54" s="8" t="s">
        <v>380</v>
      </c>
      <c r="I54" s="8" t="s">
        <v>381</v>
      </c>
      <c r="J54" s="8" t="s">
        <v>382</v>
      </c>
      <c r="K54" s="8" t="s">
        <v>383</v>
      </c>
      <c r="L54" s="4"/>
      <c r="M54" s="4"/>
      <c r="N54" s="4"/>
      <c r="O54" s="4"/>
      <c r="P54" s="5">
        <f>IF(基本情報登録!$D$10="","",IF(基本情報登録!$D$10=登録データ!D54,1,0))</f>
        <v>0</v>
      </c>
      <c r="Q54" s="5">
        <f>IF(基本情報登録!$D$10="","",IF(基本情報登録!$D$10=登録データ!H54,1,0))</f>
        <v>0</v>
      </c>
      <c r="R54" s="4"/>
    </row>
    <row r="55" spans="1:18" x14ac:dyDescent="0.25">
      <c r="A55" s="158">
        <v>53</v>
      </c>
      <c r="B55" s="159" t="s">
        <v>782</v>
      </c>
      <c r="C55" s="159" t="s">
        <v>783</v>
      </c>
      <c r="D55" s="159" t="s">
        <v>249</v>
      </c>
      <c r="E55" s="159" t="s">
        <v>95</v>
      </c>
      <c r="F55" s="160" t="s">
        <v>784</v>
      </c>
      <c r="G55" s="160" t="s">
        <v>785</v>
      </c>
      <c r="H55" s="8" t="s">
        <v>388</v>
      </c>
      <c r="I55" s="8" t="s">
        <v>389</v>
      </c>
      <c r="J55" s="8" t="s">
        <v>390</v>
      </c>
      <c r="K55" s="8" t="s">
        <v>391</v>
      </c>
      <c r="L55" s="4"/>
      <c r="M55" s="4"/>
      <c r="N55" s="4"/>
      <c r="O55" s="4"/>
      <c r="P55" s="5">
        <f>IF(基本情報登録!$D$10="","",IF(基本情報登録!$D$10=登録データ!D55,1,0))</f>
        <v>0</v>
      </c>
      <c r="Q55" s="5">
        <f>IF(基本情報登録!$D$10="","",IF(基本情報登録!$D$10=登録データ!H55,1,0))</f>
        <v>0</v>
      </c>
      <c r="R55" s="4"/>
    </row>
    <row r="56" spans="1:18" x14ac:dyDescent="0.25">
      <c r="A56" s="158">
        <v>54</v>
      </c>
      <c r="B56" s="159" t="s">
        <v>774</v>
      </c>
      <c r="C56" s="159" t="s">
        <v>775</v>
      </c>
      <c r="D56" s="159" t="s">
        <v>249</v>
      </c>
      <c r="E56" s="159" t="s">
        <v>95</v>
      </c>
      <c r="F56" s="160" t="s">
        <v>52</v>
      </c>
      <c r="G56" s="160" t="s">
        <v>758</v>
      </c>
      <c r="H56" s="8" t="s">
        <v>393</v>
      </c>
      <c r="I56" s="8" t="s">
        <v>394</v>
      </c>
      <c r="J56" s="8" t="s">
        <v>395</v>
      </c>
      <c r="K56" s="8" t="s">
        <v>396</v>
      </c>
      <c r="L56" s="4"/>
      <c r="M56" s="4"/>
      <c r="N56" s="4"/>
      <c r="O56" s="4"/>
      <c r="P56" s="5">
        <f>IF(基本情報登録!$D$10="","",IF(基本情報登録!$D$10=登録データ!D56,1,0))</f>
        <v>0</v>
      </c>
      <c r="Q56" s="5">
        <f>IF(基本情報登録!$D$10="","",IF(基本情報登録!$D$10=登録データ!H56,1,0))</f>
        <v>0</v>
      </c>
      <c r="R56" s="4"/>
    </row>
    <row r="57" spans="1:18" x14ac:dyDescent="0.25">
      <c r="A57" s="158">
        <v>55</v>
      </c>
      <c r="B57" s="159" t="s">
        <v>3238</v>
      </c>
      <c r="C57" s="159" t="s">
        <v>3239</v>
      </c>
      <c r="D57" s="159" t="s">
        <v>249</v>
      </c>
      <c r="E57" s="159" t="s">
        <v>95</v>
      </c>
      <c r="F57" s="160" t="s">
        <v>52</v>
      </c>
      <c r="G57" s="160" t="s">
        <v>4495</v>
      </c>
      <c r="H57" s="8" t="s">
        <v>400</v>
      </c>
      <c r="I57" s="8" t="s">
        <v>401</v>
      </c>
      <c r="J57" s="8" t="s">
        <v>402</v>
      </c>
      <c r="K57" s="8" t="s">
        <v>403</v>
      </c>
      <c r="L57" s="4"/>
      <c r="M57" s="4"/>
      <c r="N57" s="4"/>
      <c r="O57" s="4"/>
      <c r="P57" s="5">
        <f>IF(基本情報登録!$D$10="","",IF(基本情報登録!$D$10=登録データ!D57,1,0))</f>
        <v>0</v>
      </c>
      <c r="Q57" s="5">
        <f>IF(基本情報登録!$D$10="","",IF(基本情報登録!$D$10=登録データ!H57,1,0))</f>
        <v>0</v>
      </c>
      <c r="R57" s="4"/>
    </row>
    <row r="58" spans="1:18" x14ac:dyDescent="0.25">
      <c r="A58" s="158">
        <v>56</v>
      </c>
      <c r="B58" s="159" t="s">
        <v>3240</v>
      </c>
      <c r="C58" s="159" t="s">
        <v>3241</v>
      </c>
      <c r="D58" s="159" t="s">
        <v>249</v>
      </c>
      <c r="E58" s="159" t="s">
        <v>95</v>
      </c>
      <c r="F58" s="160" t="s">
        <v>118</v>
      </c>
      <c r="G58" s="160" t="s">
        <v>776</v>
      </c>
      <c r="H58" s="4"/>
      <c r="I58" s="4"/>
      <c r="J58" s="4"/>
      <c r="K58" s="4"/>
      <c r="L58" s="4"/>
      <c r="M58" s="4"/>
      <c r="N58" s="4"/>
      <c r="O58" s="4"/>
      <c r="P58" s="5">
        <f>IF(基本情報登録!$D$10="","",IF(基本情報登録!$D$10=登録データ!D58,1,0))</f>
        <v>0</v>
      </c>
      <c r="Q58" s="13">
        <f>SUM(Q3:Q57)</f>
        <v>1</v>
      </c>
      <c r="R58" s="4" t="s">
        <v>408</v>
      </c>
    </row>
    <row r="59" spans="1:18" x14ac:dyDescent="0.25">
      <c r="A59" s="158">
        <v>57</v>
      </c>
      <c r="B59" s="159" t="s">
        <v>2112</v>
      </c>
      <c r="C59" s="159" t="s">
        <v>2113</v>
      </c>
      <c r="D59" s="159" t="s">
        <v>249</v>
      </c>
      <c r="E59" s="159" t="s">
        <v>188</v>
      </c>
      <c r="F59" s="160" t="s">
        <v>52</v>
      </c>
      <c r="G59" s="160" t="s">
        <v>627</v>
      </c>
      <c r="H59" s="4"/>
      <c r="I59" s="4"/>
      <c r="J59" s="4"/>
      <c r="K59" s="4"/>
      <c r="L59" s="4"/>
      <c r="M59" s="4"/>
      <c r="N59" s="4"/>
      <c r="O59" s="4"/>
      <c r="P59" s="5">
        <f>IF(基本情報登録!$D$10="","",IF(基本情報登録!$D$10=登録データ!D59,1,0))</f>
        <v>0</v>
      </c>
      <c r="Q59" s="4"/>
      <c r="R59" s="4"/>
    </row>
    <row r="60" spans="1:18" x14ac:dyDescent="0.25">
      <c r="A60" s="158">
        <v>58</v>
      </c>
      <c r="B60" s="159" t="s">
        <v>2114</v>
      </c>
      <c r="C60" s="159" t="s">
        <v>2115</v>
      </c>
      <c r="D60" s="159" t="s">
        <v>249</v>
      </c>
      <c r="E60" s="159" t="s">
        <v>188</v>
      </c>
      <c r="F60" s="160" t="s">
        <v>52</v>
      </c>
      <c r="G60" s="160" t="s">
        <v>534</v>
      </c>
      <c r="H60" s="4"/>
      <c r="I60" s="4"/>
      <c r="J60" s="4"/>
      <c r="K60" s="4"/>
      <c r="L60" s="4"/>
      <c r="M60" s="4"/>
      <c r="N60" s="4"/>
      <c r="O60" s="4"/>
      <c r="P60" s="5">
        <f>IF(基本情報登録!$D$10="","",IF(基本情報登録!$D$10=登録データ!D60,1,0))</f>
        <v>0</v>
      </c>
      <c r="Q60" s="4"/>
      <c r="R60" s="4"/>
    </row>
    <row r="61" spans="1:18" x14ac:dyDescent="0.25">
      <c r="A61" s="158">
        <v>59</v>
      </c>
      <c r="B61" s="159" t="s">
        <v>2109</v>
      </c>
      <c r="C61" s="159" t="s">
        <v>2110</v>
      </c>
      <c r="D61" s="159" t="s">
        <v>249</v>
      </c>
      <c r="E61" s="159" t="s">
        <v>188</v>
      </c>
      <c r="F61" s="160" t="s">
        <v>151</v>
      </c>
      <c r="G61" s="160" t="s">
        <v>2111</v>
      </c>
      <c r="H61" s="4"/>
      <c r="I61" s="4"/>
      <c r="J61" s="4"/>
      <c r="K61" s="4"/>
      <c r="L61" s="4"/>
      <c r="M61" s="4"/>
      <c r="N61" s="4"/>
      <c r="O61" s="4"/>
      <c r="P61" s="5">
        <f>IF(基本情報登録!$D$10="","",IF(基本情報登録!$D$10=登録データ!D61,1,0))</f>
        <v>0</v>
      </c>
      <c r="Q61" s="4"/>
      <c r="R61" s="4"/>
    </row>
    <row r="62" spans="1:18" x14ac:dyDescent="0.25">
      <c r="A62" s="158">
        <v>60</v>
      </c>
      <c r="B62" s="159" t="s">
        <v>2116</v>
      </c>
      <c r="C62" s="159" t="s">
        <v>2117</v>
      </c>
      <c r="D62" s="159" t="s">
        <v>249</v>
      </c>
      <c r="E62" s="159" t="s">
        <v>188</v>
      </c>
      <c r="F62" s="160" t="s">
        <v>166</v>
      </c>
      <c r="G62" s="160" t="s">
        <v>2118</v>
      </c>
      <c r="H62" s="4"/>
      <c r="I62" s="4"/>
      <c r="J62" s="4"/>
      <c r="K62" s="4"/>
      <c r="L62" s="4"/>
      <c r="M62" s="4"/>
      <c r="N62" s="4"/>
      <c r="O62" s="4"/>
      <c r="P62" s="5">
        <f>IF(基本情報登録!$D$10="","",IF(基本情報登録!$D$10=登録データ!D62,1,0))</f>
        <v>0</v>
      </c>
      <c r="Q62" s="4"/>
      <c r="R62" s="4"/>
    </row>
    <row r="63" spans="1:18" x14ac:dyDescent="0.25">
      <c r="A63" s="158">
        <v>61</v>
      </c>
      <c r="B63" s="159" t="s">
        <v>2429</v>
      </c>
      <c r="C63" s="159" t="s">
        <v>2430</v>
      </c>
      <c r="D63" s="159" t="s">
        <v>249</v>
      </c>
      <c r="E63" s="159" t="s">
        <v>188</v>
      </c>
      <c r="F63" s="160" t="s">
        <v>52</v>
      </c>
      <c r="G63" s="160" t="s">
        <v>174</v>
      </c>
      <c r="H63" s="4"/>
      <c r="I63" s="4"/>
      <c r="J63" s="4"/>
      <c r="K63" s="4"/>
      <c r="L63" s="4"/>
      <c r="M63" s="4"/>
      <c r="N63" s="4"/>
      <c r="O63" s="4"/>
      <c r="P63" s="5">
        <f>IF(基本情報登録!$D$10="","",IF(基本情報登録!$D$10=登録データ!D63,1,0))</f>
        <v>0</v>
      </c>
      <c r="Q63" s="4"/>
      <c r="R63" s="4"/>
    </row>
    <row r="64" spans="1:18" x14ac:dyDescent="0.25">
      <c r="A64" s="158">
        <v>62</v>
      </c>
      <c r="B64" s="159" t="s">
        <v>2380</v>
      </c>
      <c r="C64" s="159" t="s">
        <v>2381</v>
      </c>
      <c r="D64" s="159" t="s">
        <v>249</v>
      </c>
      <c r="E64" s="159" t="s">
        <v>188</v>
      </c>
      <c r="F64" s="160" t="s">
        <v>52</v>
      </c>
      <c r="G64" s="160" t="s">
        <v>1308</v>
      </c>
      <c r="H64" s="4"/>
      <c r="I64" s="4"/>
      <c r="J64" s="4"/>
      <c r="K64" s="4"/>
      <c r="L64" s="4"/>
      <c r="M64" s="4"/>
      <c r="N64" s="4"/>
      <c r="O64" s="4"/>
      <c r="P64" s="5">
        <f>IF(基本情報登録!$D$10="","",IF(基本情報登録!$D$10=登録データ!D64,1,0))</f>
        <v>0</v>
      </c>
      <c r="Q64" s="4"/>
      <c r="R64" s="4"/>
    </row>
    <row r="65" spans="1:18" x14ac:dyDescent="0.25">
      <c r="A65" s="158">
        <v>63</v>
      </c>
      <c r="B65" s="159" t="s">
        <v>2427</v>
      </c>
      <c r="C65" s="159" t="s">
        <v>2428</v>
      </c>
      <c r="D65" s="159" t="s">
        <v>249</v>
      </c>
      <c r="E65" s="159" t="s">
        <v>188</v>
      </c>
      <c r="F65" s="160" t="s">
        <v>52</v>
      </c>
      <c r="G65" s="160" t="s">
        <v>964</v>
      </c>
      <c r="H65" s="4"/>
      <c r="I65" s="4"/>
      <c r="J65" s="4"/>
      <c r="K65" s="4"/>
      <c r="L65" s="4"/>
      <c r="M65" s="4"/>
      <c r="N65" s="4"/>
      <c r="O65" s="4"/>
      <c r="P65" s="5">
        <f>IF(基本情報登録!$D$10="","",IF(基本情報登録!$D$10=登録データ!D65,1,0))</f>
        <v>0</v>
      </c>
      <c r="Q65" s="3"/>
      <c r="R65" s="3"/>
    </row>
    <row r="66" spans="1:18" x14ac:dyDescent="0.25">
      <c r="A66" s="158">
        <v>64</v>
      </c>
      <c r="B66" s="159" t="s">
        <v>2300</v>
      </c>
      <c r="C66" s="159" t="s">
        <v>2301</v>
      </c>
      <c r="D66" s="159" t="s">
        <v>249</v>
      </c>
      <c r="E66" s="159" t="s">
        <v>188</v>
      </c>
      <c r="F66" s="160" t="s">
        <v>52</v>
      </c>
      <c r="G66" s="160" t="s">
        <v>805</v>
      </c>
      <c r="H66" s="4"/>
      <c r="I66" s="4"/>
      <c r="J66" s="4"/>
      <c r="K66" s="4"/>
      <c r="L66" s="4"/>
      <c r="M66" s="4"/>
      <c r="N66" s="4"/>
      <c r="O66" s="4"/>
      <c r="P66" s="5">
        <f>IF(基本情報登録!$D$10="","",IF(基本情報登録!$D$10=登録データ!D66,1,0))</f>
        <v>0</v>
      </c>
      <c r="Q66" s="3"/>
      <c r="R66" s="3"/>
    </row>
    <row r="67" spans="1:18" x14ac:dyDescent="0.25">
      <c r="A67" s="158">
        <v>65</v>
      </c>
      <c r="B67" s="159" t="s">
        <v>2302</v>
      </c>
      <c r="C67" s="159" t="s">
        <v>2303</v>
      </c>
      <c r="D67" s="159" t="s">
        <v>249</v>
      </c>
      <c r="E67" s="159" t="s">
        <v>188</v>
      </c>
      <c r="F67" s="160" t="s">
        <v>52</v>
      </c>
      <c r="G67" s="160" t="s">
        <v>534</v>
      </c>
      <c r="H67" s="4"/>
      <c r="I67" s="4"/>
      <c r="J67" s="4"/>
      <c r="K67" s="4"/>
      <c r="L67" s="4"/>
      <c r="M67" s="4"/>
      <c r="N67" s="4"/>
      <c r="O67" s="4"/>
      <c r="P67" s="5">
        <f>IF(基本情報登録!$D$10="","",IF(基本情報登録!$D$10=登録データ!D67,1,0))</f>
        <v>0</v>
      </c>
      <c r="Q67" s="3"/>
      <c r="R67" s="3"/>
    </row>
    <row r="68" spans="1:18" x14ac:dyDescent="0.25">
      <c r="A68" s="158">
        <v>66</v>
      </c>
      <c r="B68" s="159" t="s">
        <v>2304</v>
      </c>
      <c r="C68" s="159" t="s">
        <v>2305</v>
      </c>
      <c r="D68" s="159" t="s">
        <v>249</v>
      </c>
      <c r="E68" s="159" t="s">
        <v>188</v>
      </c>
      <c r="F68" s="160" t="s">
        <v>52</v>
      </c>
      <c r="G68" s="160" t="s">
        <v>805</v>
      </c>
      <c r="H68" s="4"/>
      <c r="I68" s="4"/>
      <c r="J68" s="4"/>
      <c r="K68" s="4"/>
      <c r="L68" s="4"/>
      <c r="M68" s="4"/>
      <c r="N68" s="4"/>
      <c r="O68" s="4"/>
      <c r="P68" s="5">
        <f>IF(基本情報登録!$D$10="","",IF(基本情報登録!$D$10=登録データ!D68,1,0))</f>
        <v>0</v>
      </c>
      <c r="Q68" s="3"/>
      <c r="R68" s="3"/>
    </row>
    <row r="69" spans="1:18" x14ac:dyDescent="0.25">
      <c r="A69" s="158">
        <v>67</v>
      </c>
      <c r="B69" s="159" t="s">
        <v>3242</v>
      </c>
      <c r="C69" s="159" t="s">
        <v>3243</v>
      </c>
      <c r="D69" s="159" t="s">
        <v>249</v>
      </c>
      <c r="E69" s="159" t="s">
        <v>188</v>
      </c>
      <c r="F69" s="160" t="s">
        <v>52</v>
      </c>
      <c r="G69" s="160" t="s">
        <v>4496</v>
      </c>
      <c r="H69" s="4"/>
      <c r="I69" s="4"/>
      <c r="J69" s="4"/>
      <c r="K69" s="4"/>
      <c r="L69" s="4"/>
      <c r="M69" s="4"/>
      <c r="N69" s="4"/>
      <c r="O69" s="4"/>
      <c r="P69" s="5">
        <f>IF(基本情報登録!$D$10="","",IF(基本情報登録!$D$10=登録データ!D69,1,0))</f>
        <v>0</v>
      </c>
      <c r="Q69" s="3"/>
      <c r="R69" s="3"/>
    </row>
    <row r="70" spans="1:18" x14ac:dyDescent="0.25">
      <c r="A70" s="158">
        <v>68</v>
      </c>
      <c r="B70" s="159" t="s">
        <v>803</v>
      </c>
      <c r="C70" s="159" t="s">
        <v>804</v>
      </c>
      <c r="D70" s="159" t="s">
        <v>285</v>
      </c>
      <c r="E70" s="159" t="s">
        <v>386</v>
      </c>
      <c r="F70" s="160" t="s">
        <v>52</v>
      </c>
      <c r="G70" s="160" t="s">
        <v>539</v>
      </c>
      <c r="H70" s="4"/>
      <c r="I70" s="4"/>
      <c r="J70" s="4"/>
      <c r="K70" s="4"/>
      <c r="L70" s="4"/>
      <c r="M70" s="4"/>
      <c r="N70" s="4"/>
      <c r="O70" s="4"/>
      <c r="P70" s="5">
        <f>IF(基本情報登録!$D$10="","",IF(基本情報登録!$D$10=登録データ!D70,1,0))</f>
        <v>0</v>
      </c>
      <c r="Q70" s="3"/>
      <c r="R70" s="3"/>
    </row>
    <row r="71" spans="1:18" x14ac:dyDescent="0.25">
      <c r="A71" s="158">
        <v>69</v>
      </c>
      <c r="B71" s="159" t="s">
        <v>807</v>
      </c>
      <c r="C71" s="159" t="s">
        <v>808</v>
      </c>
      <c r="D71" s="159" t="s">
        <v>285</v>
      </c>
      <c r="E71" s="159" t="s">
        <v>60</v>
      </c>
      <c r="F71" s="160" t="s">
        <v>131</v>
      </c>
      <c r="G71" s="160" t="s">
        <v>809</v>
      </c>
      <c r="H71" s="4"/>
      <c r="I71" s="4"/>
      <c r="J71" s="4"/>
      <c r="K71" s="4"/>
      <c r="L71" s="4"/>
      <c r="M71" s="4"/>
      <c r="N71" s="4"/>
      <c r="O71" s="4"/>
      <c r="P71" s="5">
        <f>IF(基本情報登録!$D$10="","",IF(基本情報登録!$D$10=登録データ!D71,1,0))</f>
        <v>0</v>
      </c>
      <c r="Q71" s="3"/>
      <c r="R71" s="3"/>
    </row>
    <row r="72" spans="1:18" x14ac:dyDescent="0.25">
      <c r="A72" s="158">
        <v>70</v>
      </c>
      <c r="B72" s="159" t="s">
        <v>810</v>
      </c>
      <c r="C72" s="159" t="s">
        <v>811</v>
      </c>
      <c r="D72" s="159" t="s">
        <v>285</v>
      </c>
      <c r="E72" s="159" t="s">
        <v>60</v>
      </c>
      <c r="F72" s="160" t="s">
        <v>96</v>
      </c>
      <c r="G72" s="160" t="s">
        <v>97</v>
      </c>
      <c r="H72" s="4"/>
      <c r="I72" s="4"/>
      <c r="J72" s="4"/>
      <c r="K72" s="4"/>
      <c r="L72" s="4"/>
      <c r="M72" s="4"/>
      <c r="N72" s="4"/>
      <c r="O72" s="4"/>
      <c r="P72" s="5">
        <f>IF(基本情報登録!$D$10="","",IF(基本情報登録!$D$10=登録データ!D72,1,0))</f>
        <v>0</v>
      </c>
      <c r="Q72" s="3"/>
      <c r="R72" s="3"/>
    </row>
    <row r="73" spans="1:18" x14ac:dyDescent="0.25">
      <c r="A73" s="158">
        <v>71</v>
      </c>
      <c r="B73" s="159" t="s">
        <v>812</v>
      </c>
      <c r="C73" s="159" t="s">
        <v>813</v>
      </c>
      <c r="D73" s="159" t="s">
        <v>285</v>
      </c>
      <c r="E73" s="159" t="s">
        <v>60</v>
      </c>
      <c r="F73" s="160" t="s">
        <v>96</v>
      </c>
      <c r="G73" s="160" t="s">
        <v>802</v>
      </c>
      <c r="H73" s="4"/>
      <c r="I73" s="4"/>
      <c r="J73" s="4"/>
      <c r="K73" s="4"/>
      <c r="L73" s="4"/>
      <c r="M73" s="4"/>
      <c r="N73" s="4"/>
      <c r="O73" s="4"/>
      <c r="P73" s="5">
        <f>IF(基本情報登録!$D$10="","",IF(基本情報登録!$D$10=登録データ!D73,1,0))</f>
        <v>0</v>
      </c>
      <c r="Q73" s="3"/>
      <c r="R73" s="3"/>
    </row>
    <row r="74" spans="1:18" x14ac:dyDescent="0.25">
      <c r="A74" s="158">
        <v>72</v>
      </c>
      <c r="B74" s="159" t="s">
        <v>814</v>
      </c>
      <c r="C74" s="159" t="s">
        <v>815</v>
      </c>
      <c r="D74" s="159" t="s">
        <v>285</v>
      </c>
      <c r="E74" s="159" t="s">
        <v>60</v>
      </c>
      <c r="F74" s="160" t="s">
        <v>96</v>
      </c>
      <c r="G74" s="160" t="s">
        <v>816</v>
      </c>
      <c r="H74" s="4"/>
      <c r="I74" s="4"/>
      <c r="J74" s="4"/>
      <c r="K74" s="4"/>
      <c r="L74" s="4"/>
      <c r="M74" s="4"/>
      <c r="N74" s="4"/>
      <c r="O74" s="4"/>
      <c r="P74" s="5">
        <f>IF(基本情報登録!$D$10="","",IF(基本情報登録!$D$10=登録データ!D74,1,0))</f>
        <v>0</v>
      </c>
      <c r="Q74" s="3"/>
      <c r="R74" s="3"/>
    </row>
    <row r="75" spans="1:18" x14ac:dyDescent="0.25">
      <c r="A75" s="158">
        <v>73</v>
      </c>
      <c r="B75" s="159" t="s">
        <v>817</v>
      </c>
      <c r="C75" s="159" t="s">
        <v>818</v>
      </c>
      <c r="D75" s="159" t="s">
        <v>285</v>
      </c>
      <c r="E75" s="159" t="s">
        <v>95</v>
      </c>
      <c r="F75" s="160" t="s">
        <v>87</v>
      </c>
      <c r="G75" s="160" t="s">
        <v>819</v>
      </c>
      <c r="H75" s="4"/>
      <c r="I75" s="4"/>
      <c r="J75" s="4"/>
      <c r="K75" s="4"/>
      <c r="L75" s="4"/>
      <c r="M75" s="4"/>
      <c r="N75" s="4"/>
      <c r="O75" s="4"/>
      <c r="P75" s="5">
        <f>IF(基本情報登録!$D$10="","",IF(基本情報登録!$D$10=登録データ!D75,1,0))</f>
        <v>0</v>
      </c>
      <c r="Q75" s="3"/>
      <c r="R75" s="3"/>
    </row>
    <row r="76" spans="1:18" x14ac:dyDescent="0.25">
      <c r="A76" s="158">
        <v>74</v>
      </c>
      <c r="B76" s="159" t="s">
        <v>820</v>
      </c>
      <c r="C76" s="159" t="s">
        <v>821</v>
      </c>
      <c r="D76" s="159" t="s">
        <v>285</v>
      </c>
      <c r="E76" s="159" t="s">
        <v>95</v>
      </c>
      <c r="F76" s="160" t="s">
        <v>96</v>
      </c>
      <c r="G76" s="160" t="s">
        <v>822</v>
      </c>
      <c r="H76" s="4"/>
      <c r="I76" s="4"/>
      <c r="J76" s="4"/>
      <c r="K76" s="4"/>
      <c r="L76" s="4"/>
      <c r="M76" s="4"/>
      <c r="N76" s="4"/>
      <c r="O76" s="4"/>
      <c r="P76" s="5">
        <f>IF(基本情報登録!$D$10="","",IF(基本情報登録!$D$10=登録データ!D76,1,0))</f>
        <v>0</v>
      </c>
      <c r="Q76" s="3"/>
      <c r="R76" s="3"/>
    </row>
    <row r="77" spans="1:18" x14ac:dyDescent="0.25">
      <c r="A77" s="158">
        <v>75</v>
      </c>
      <c r="B77" s="159" t="s">
        <v>1781</v>
      </c>
      <c r="C77" s="159" t="s">
        <v>1782</v>
      </c>
      <c r="D77" s="159" t="s">
        <v>285</v>
      </c>
      <c r="E77" s="159" t="s">
        <v>188</v>
      </c>
      <c r="F77" s="160" t="s">
        <v>96</v>
      </c>
      <c r="G77" s="160" t="s">
        <v>1783</v>
      </c>
      <c r="H77" s="4"/>
      <c r="I77" s="4"/>
      <c r="J77" s="4"/>
      <c r="K77" s="4"/>
      <c r="L77" s="4"/>
      <c r="M77" s="4"/>
      <c r="N77" s="4"/>
      <c r="O77" s="4"/>
      <c r="P77" s="5">
        <f>IF(基本情報登録!$D$10="","",IF(基本情報登録!$D$10=登録データ!D77,1,0))</f>
        <v>0</v>
      </c>
      <c r="Q77" s="3"/>
      <c r="R77" s="3"/>
    </row>
    <row r="78" spans="1:18" x14ac:dyDescent="0.25">
      <c r="A78" s="158">
        <v>76</v>
      </c>
      <c r="B78" s="159" t="s">
        <v>1784</v>
      </c>
      <c r="C78" s="159" t="s">
        <v>1785</v>
      </c>
      <c r="D78" s="159" t="s">
        <v>285</v>
      </c>
      <c r="E78" s="159" t="s">
        <v>188</v>
      </c>
      <c r="F78" s="160" t="s">
        <v>96</v>
      </c>
      <c r="G78" s="160" t="s">
        <v>1039</v>
      </c>
      <c r="H78" s="4"/>
      <c r="I78" s="4"/>
      <c r="J78" s="4"/>
      <c r="K78" s="4"/>
      <c r="L78" s="4"/>
      <c r="M78" s="4"/>
      <c r="N78" s="4"/>
      <c r="O78" s="4"/>
      <c r="P78" s="5">
        <f>IF(基本情報登録!$D$10="","",IF(基本情報登録!$D$10=登録データ!D78,1,0))</f>
        <v>0</v>
      </c>
      <c r="Q78" s="3"/>
      <c r="R78" s="3"/>
    </row>
    <row r="79" spans="1:18" x14ac:dyDescent="0.25">
      <c r="A79" s="158">
        <v>77</v>
      </c>
      <c r="B79" s="159" t="s">
        <v>1786</v>
      </c>
      <c r="C79" s="159" t="s">
        <v>1787</v>
      </c>
      <c r="D79" s="159" t="s">
        <v>285</v>
      </c>
      <c r="E79" s="159" t="s">
        <v>188</v>
      </c>
      <c r="F79" s="160" t="s">
        <v>96</v>
      </c>
      <c r="G79" s="160" t="s">
        <v>696</v>
      </c>
      <c r="H79" s="4"/>
      <c r="I79" s="4"/>
      <c r="J79" s="4"/>
      <c r="K79" s="4"/>
      <c r="L79" s="4"/>
      <c r="M79" s="4"/>
      <c r="N79" s="4"/>
      <c r="O79" s="4"/>
      <c r="P79" s="5">
        <f>IF(基本情報登録!$D$10="","",IF(基本情報登録!$D$10=登録データ!D79,1,0))</f>
        <v>0</v>
      </c>
      <c r="Q79" s="3"/>
      <c r="R79" s="3"/>
    </row>
    <row r="80" spans="1:18" x14ac:dyDescent="0.25">
      <c r="A80" s="158">
        <v>78</v>
      </c>
      <c r="B80" s="159" t="s">
        <v>508</v>
      </c>
      <c r="C80" s="159" t="s">
        <v>509</v>
      </c>
      <c r="D80" s="159" t="s">
        <v>335</v>
      </c>
      <c r="E80" s="159" t="s">
        <v>60</v>
      </c>
      <c r="F80" s="160" t="s">
        <v>118</v>
      </c>
      <c r="G80" s="160" t="s">
        <v>510</v>
      </c>
      <c r="H80" s="4"/>
      <c r="I80" s="4"/>
      <c r="J80" s="4"/>
      <c r="K80" s="4"/>
      <c r="L80" s="4"/>
      <c r="M80" s="4"/>
      <c r="N80" s="4"/>
      <c r="O80" s="4"/>
      <c r="P80" s="5">
        <f>IF(基本情報登録!$D$10="","",IF(基本情報登録!$D$10=登録データ!D80,1,0))</f>
        <v>0</v>
      </c>
      <c r="Q80" s="3"/>
      <c r="R80" s="3"/>
    </row>
    <row r="81" spans="1:18" x14ac:dyDescent="0.25">
      <c r="A81" s="158">
        <v>79</v>
      </c>
      <c r="B81" s="159" t="s">
        <v>835</v>
      </c>
      <c r="C81" s="159" t="s">
        <v>836</v>
      </c>
      <c r="D81" s="159" t="s">
        <v>342</v>
      </c>
      <c r="E81" s="159" t="s">
        <v>60</v>
      </c>
      <c r="F81" s="160" t="s">
        <v>87</v>
      </c>
      <c r="G81" s="160" t="s">
        <v>238</v>
      </c>
      <c r="H81" s="4"/>
      <c r="I81" s="4"/>
      <c r="J81" s="4"/>
      <c r="K81" s="4"/>
      <c r="L81" s="4"/>
      <c r="M81" s="4"/>
      <c r="N81" s="4"/>
      <c r="O81" s="4"/>
      <c r="P81" s="5">
        <f>IF(基本情報登録!$D$10="","",IF(基本情報登録!$D$10=登録データ!D81,1,0))</f>
        <v>0</v>
      </c>
      <c r="Q81" s="3"/>
      <c r="R81" s="3"/>
    </row>
    <row r="82" spans="1:18" x14ac:dyDescent="0.25">
      <c r="A82" s="158">
        <v>80</v>
      </c>
      <c r="B82" s="159" t="s">
        <v>837</v>
      </c>
      <c r="C82" s="159" t="s">
        <v>838</v>
      </c>
      <c r="D82" s="159" t="s">
        <v>342</v>
      </c>
      <c r="E82" s="159" t="s">
        <v>60</v>
      </c>
      <c r="F82" s="160" t="s">
        <v>52</v>
      </c>
      <c r="G82" s="160" t="s">
        <v>521</v>
      </c>
      <c r="H82" s="4"/>
      <c r="I82" s="4"/>
      <c r="J82" s="4"/>
      <c r="K82" s="4"/>
      <c r="L82" s="4"/>
      <c r="M82" s="4"/>
      <c r="N82" s="4"/>
      <c r="O82" s="4"/>
      <c r="P82" s="5">
        <f>IF(基本情報登録!$D$10="","",IF(基本情報登録!$D$10=登録データ!D82,1,0))</f>
        <v>0</v>
      </c>
      <c r="Q82" s="3"/>
      <c r="R82" s="3"/>
    </row>
    <row r="83" spans="1:18" x14ac:dyDescent="0.25">
      <c r="A83" s="158">
        <v>81</v>
      </c>
      <c r="B83" s="159" t="s">
        <v>839</v>
      </c>
      <c r="C83" s="159" t="s">
        <v>840</v>
      </c>
      <c r="D83" s="159" t="s">
        <v>342</v>
      </c>
      <c r="E83" s="159" t="s">
        <v>60</v>
      </c>
      <c r="F83" s="160" t="s">
        <v>52</v>
      </c>
      <c r="G83" s="160" t="s">
        <v>841</v>
      </c>
      <c r="H83" s="4"/>
      <c r="I83" s="4"/>
      <c r="J83" s="4"/>
      <c r="K83" s="4"/>
      <c r="L83" s="4"/>
      <c r="M83" s="4"/>
      <c r="N83" s="4"/>
      <c r="O83" s="4"/>
      <c r="P83" s="5">
        <f>IF(基本情報登録!$D$10="","",IF(基本情報登録!$D$10=登録データ!D83,1,0))</f>
        <v>0</v>
      </c>
      <c r="Q83" s="3"/>
      <c r="R83" s="3"/>
    </row>
    <row r="84" spans="1:18" x14ac:dyDescent="0.25">
      <c r="A84" s="158">
        <v>82</v>
      </c>
      <c r="B84" s="159" t="s">
        <v>842</v>
      </c>
      <c r="C84" s="159" t="s">
        <v>843</v>
      </c>
      <c r="D84" s="159" t="s">
        <v>342</v>
      </c>
      <c r="E84" s="159" t="s">
        <v>60</v>
      </c>
      <c r="F84" s="160" t="s">
        <v>542</v>
      </c>
      <c r="G84" s="160" t="s">
        <v>844</v>
      </c>
      <c r="H84" s="4"/>
      <c r="I84" s="4"/>
      <c r="J84" s="4"/>
      <c r="K84" s="4"/>
      <c r="L84" s="4"/>
      <c r="M84" s="4"/>
      <c r="N84" s="4"/>
      <c r="O84" s="4"/>
      <c r="P84" s="5">
        <f>IF(基本情報登録!$D$10="","",IF(基本情報登録!$D$10=登録データ!D84,1,0))</f>
        <v>0</v>
      </c>
      <c r="Q84" s="3"/>
      <c r="R84" s="3"/>
    </row>
    <row r="85" spans="1:18" x14ac:dyDescent="0.25">
      <c r="A85" s="158">
        <v>83</v>
      </c>
      <c r="B85" s="159" t="s">
        <v>845</v>
      </c>
      <c r="C85" s="159" t="s">
        <v>846</v>
      </c>
      <c r="D85" s="159" t="s">
        <v>342</v>
      </c>
      <c r="E85" s="159" t="s">
        <v>60</v>
      </c>
      <c r="F85" s="160" t="s">
        <v>28</v>
      </c>
      <c r="G85" s="160" t="s">
        <v>800</v>
      </c>
      <c r="H85" s="4"/>
      <c r="I85" s="4"/>
      <c r="J85" s="4"/>
      <c r="K85" s="4"/>
      <c r="L85" s="4"/>
      <c r="M85" s="4"/>
      <c r="N85" s="4"/>
      <c r="O85" s="4"/>
      <c r="P85" s="5">
        <f>IF(基本情報登録!$D$10="","",IF(基本情報登録!$D$10=登録データ!D85,1,0))</f>
        <v>0</v>
      </c>
      <c r="Q85" s="3"/>
      <c r="R85" s="3"/>
    </row>
    <row r="86" spans="1:18" x14ac:dyDescent="0.25">
      <c r="A86" s="158">
        <v>84</v>
      </c>
      <c r="B86" s="159" t="s">
        <v>847</v>
      </c>
      <c r="C86" s="159" t="s">
        <v>848</v>
      </c>
      <c r="D86" s="159" t="s">
        <v>342</v>
      </c>
      <c r="E86" s="159" t="s">
        <v>60</v>
      </c>
      <c r="F86" s="160" t="s">
        <v>87</v>
      </c>
      <c r="G86" s="160" t="s">
        <v>238</v>
      </c>
      <c r="H86" s="4"/>
      <c r="I86" s="4"/>
      <c r="J86" s="4"/>
      <c r="K86" s="4"/>
      <c r="L86" s="4"/>
      <c r="M86" s="4"/>
      <c r="N86" s="4"/>
      <c r="O86" s="4"/>
      <c r="P86" s="5">
        <f>IF(基本情報登録!$D$10="","",IF(基本情報登録!$D$10=登録データ!D86,1,0))</f>
        <v>0</v>
      </c>
      <c r="Q86" s="3"/>
      <c r="R86" s="3"/>
    </row>
    <row r="87" spans="1:18" x14ac:dyDescent="0.25">
      <c r="A87" s="158">
        <v>85</v>
      </c>
      <c r="B87" s="159" t="s">
        <v>849</v>
      </c>
      <c r="C87" s="159" t="s">
        <v>850</v>
      </c>
      <c r="D87" s="159" t="s">
        <v>342</v>
      </c>
      <c r="E87" s="159" t="s">
        <v>60</v>
      </c>
      <c r="F87" s="160" t="s">
        <v>118</v>
      </c>
      <c r="G87" s="160" t="s">
        <v>776</v>
      </c>
      <c r="H87" s="4"/>
      <c r="I87" s="4"/>
      <c r="J87" s="4"/>
      <c r="K87" s="4"/>
      <c r="L87" s="4"/>
      <c r="M87" s="4"/>
      <c r="N87" s="4"/>
      <c r="O87" s="4"/>
      <c r="P87" s="5">
        <f>IF(基本情報登録!$D$10="","",IF(基本情報登録!$D$10=登録データ!D87,1,0))</f>
        <v>0</v>
      </c>
      <c r="Q87" s="3"/>
      <c r="R87" s="3"/>
    </row>
    <row r="88" spans="1:18" x14ac:dyDescent="0.25">
      <c r="A88" s="158">
        <v>86</v>
      </c>
      <c r="B88" s="159" t="s">
        <v>851</v>
      </c>
      <c r="C88" s="159" t="s">
        <v>852</v>
      </c>
      <c r="D88" s="159" t="s">
        <v>342</v>
      </c>
      <c r="E88" s="159" t="s">
        <v>60</v>
      </c>
      <c r="F88" s="160" t="s">
        <v>151</v>
      </c>
      <c r="G88" s="160" t="s">
        <v>853</v>
      </c>
      <c r="H88" s="4"/>
      <c r="I88" s="4"/>
      <c r="J88" s="4"/>
      <c r="K88" s="4"/>
      <c r="L88" s="4"/>
      <c r="M88" s="4"/>
      <c r="N88" s="4"/>
      <c r="O88" s="4"/>
      <c r="P88" s="5">
        <f>IF(基本情報登録!$D$10="","",IF(基本情報登録!$D$10=登録データ!D88,1,0))</f>
        <v>0</v>
      </c>
      <c r="Q88" s="3"/>
      <c r="R88" s="3"/>
    </row>
    <row r="89" spans="1:18" x14ac:dyDescent="0.25">
      <c r="A89" s="158">
        <v>87</v>
      </c>
      <c r="B89" s="159" t="s">
        <v>854</v>
      </c>
      <c r="C89" s="159" t="s">
        <v>855</v>
      </c>
      <c r="D89" s="159" t="s">
        <v>342</v>
      </c>
      <c r="E89" s="159" t="s">
        <v>60</v>
      </c>
      <c r="F89" s="160" t="s">
        <v>542</v>
      </c>
      <c r="G89" s="160" t="s">
        <v>856</v>
      </c>
      <c r="H89" s="4"/>
      <c r="I89" s="4"/>
      <c r="J89" s="4"/>
      <c r="K89" s="4"/>
      <c r="L89" s="4"/>
      <c r="M89" s="4"/>
      <c r="N89" s="4"/>
      <c r="O89" s="4"/>
      <c r="P89" s="5">
        <f>IF(基本情報登録!$D$10="","",IF(基本情報登録!$D$10=登録データ!D89,1,0))</f>
        <v>0</v>
      </c>
      <c r="Q89" s="3"/>
      <c r="R89" s="3"/>
    </row>
    <row r="90" spans="1:18" x14ac:dyDescent="0.25">
      <c r="A90" s="158">
        <v>88</v>
      </c>
      <c r="B90" s="159" t="s">
        <v>857</v>
      </c>
      <c r="C90" s="159" t="s">
        <v>858</v>
      </c>
      <c r="D90" s="159" t="s">
        <v>342</v>
      </c>
      <c r="E90" s="159" t="s">
        <v>60</v>
      </c>
      <c r="F90" s="160" t="s">
        <v>118</v>
      </c>
      <c r="G90" s="160" t="s">
        <v>776</v>
      </c>
      <c r="H90" s="4"/>
      <c r="I90" s="4"/>
      <c r="J90" s="4"/>
      <c r="K90" s="4"/>
      <c r="L90" s="4"/>
      <c r="M90" s="4"/>
      <c r="N90" s="4"/>
      <c r="O90" s="4"/>
      <c r="P90" s="5">
        <f>IF(基本情報登録!$D$10="","",IF(基本情報登録!$D$10=登録データ!D90,1,0))</f>
        <v>0</v>
      </c>
      <c r="Q90" s="3"/>
      <c r="R90" s="3"/>
    </row>
    <row r="91" spans="1:18" x14ac:dyDescent="0.25">
      <c r="A91" s="158">
        <v>89</v>
      </c>
      <c r="B91" s="159" t="s">
        <v>859</v>
      </c>
      <c r="C91" s="159" t="s">
        <v>860</v>
      </c>
      <c r="D91" s="159" t="s">
        <v>342</v>
      </c>
      <c r="E91" s="159" t="s">
        <v>95</v>
      </c>
      <c r="F91" s="160" t="s">
        <v>52</v>
      </c>
      <c r="G91" s="160" t="s">
        <v>693</v>
      </c>
      <c r="H91" s="4"/>
      <c r="I91" s="4"/>
      <c r="J91" s="4"/>
      <c r="K91" s="4"/>
      <c r="L91" s="4"/>
      <c r="M91" s="4"/>
      <c r="N91" s="4"/>
      <c r="O91" s="4"/>
      <c r="P91" s="5">
        <f>IF(基本情報登録!$D$10="","",IF(基本情報登録!$D$10=登録データ!D91,1,0))</f>
        <v>0</v>
      </c>
      <c r="Q91" s="3"/>
      <c r="R91" s="3"/>
    </row>
    <row r="92" spans="1:18" x14ac:dyDescent="0.25">
      <c r="A92" s="158">
        <v>90</v>
      </c>
      <c r="B92" s="159" t="s">
        <v>861</v>
      </c>
      <c r="C92" s="159" t="s">
        <v>862</v>
      </c>
      <c r="D92" s="159" t="s">
        <v>342</v>
      </c>
      <c r="E92" s="159" t="s">
        <v>95</v>
      </c>
      <c r="F92" s="160" t="s">
        <v>151</v>
      </c>
      <c r="G92" s="160" t="s">
        <v>863</v>
      </c>
      <c r="H92" s="4"/>
      <c r="I92" s="4"/>
      <c r="J92" s="4"/>
      <c r="K92" s="4"/>
      <c r="L92" s="4"/>
      <c r="M92" s="4"/>
      <c r="N92" s="4"/>
      <c r="O92" s="4"/>
      <c r="P92" s="5">
        <f>IF(基本情報登録!$D$10="","",IF(基本情報登録!$D$10=登録データ!D92,1,0))</f>
        <v>0</v>
      </c>
      <c r="Q92" s="3"/>
      <c r="R92" s="3"/>
    </row>
    <row r="93" spans="1:18" x14ac:dyDescent="0.25">
      <c r="A93" s="158">
        <v>91</v>
      </c>
      <c r="B93" s="159" t="s">
        <v>864</v>
      </c>
      <c r="C93" s="159" t="s">
        <v>865</v>
      </c>
      <c r="D93" s="159" t="s">
        <v>342</v>
      </c>
      <c r="E93" s="159" t="s">
        <v>95</v>
      </c>
      <c r="F93" s="160" t="s">
        <v>96</v>
      </c>
      <c r="G93" s="160" t="s">
        <v>829</v>
      </c>
      <c r="H93" s="4"/>
      <c r="I93" s="4"/>
      <c r="J93" s="4"/>
      <c r="K93" s="4"/>
      <c r="L93" s="4"/>
      <c r="M93" s="4"/>
      <c r="N93" s="4"/>
      <c r="O93" s="4"/>
      <c r="P93" s="5">
        <f>IF(基本情報登録!$D$10="","",IF(基本情報登録!$D$10=登録データ!D93,1,0))</f>
        <v>0</v>
      </c>
      <c r="Q93" s="3"/>
      <c r="R93" s="3"/>
    </row>
    <row r="94" spans="1:18" x14ac:dyDescent="0.25">
      <c r="A94" s="158">
        <v>92</v>
      </c>
      <c r="B94" s="159" t="s">
        <v>866</v>
      </c>
      <c r="C94" s="159" t="s">
        <v>867</v>
      </c>
      <c r="D94" s="159" t="s">
        <v>342</v>
      </c>
      <c r="E94" s="159" t="s">
        <v>95</v>
      </c>
      <c r="F94" s="160" t="s">
        <v>96</v>
      </c>
      <c r="G94" s="160" t="s">
        <v>829</v>
      </c>
      <c r="H94" s="4"/>
      <c r="I94" s="4"/>
      <c r="J94" s="4"/>
      <c r="K94" s="4"/>
      <c r="L94" s="4"/>
      <c r="M94" s="4"/>
      <c r="N94" s="4"/>
      <c r="O94" s="4"/>
      <c r="P94" s="5">
        <f>IF(基本情報登録!$D$10="","",IF(基本情報登録!$D$10=登録データ!D94,1,0))</f>
        <v>0</v>
      </c>
      <c r="Q94" s="3"/>
      <c r="R94" s="3"/>
    </row>
    <row r="95" spans="1:18" x14ac:dyDescent="0.25">
      <c r="A95" s="158">
        <v>93</v>
      </c>
      <c r="B95" s="159" t="s">
        <v>2284</v>
      </c>
      <c r="C95" s="159" t="s">
        <v>2285</v>
      </c>
      <c r="D95" s="159" t="s">
        <v>342</v>
      </c>
      <c r="E95" s="159" t="s">
        <v>188</v>
      </c>
      <c r="F95" s="160" t="s">
        <v>52</v>
      </c>
      <c r="G95" s="160" t="s">
        <v>379</v>
      </c>
      <c r="H95" s="4"/>
      <c r="I95" s="4"/>
      <c r="J95" s="4"/>
      <c r="K95" s="4"/>
      <c r="L95" s="4"/>
      <c r="M95" s="4"/>
      <c r="N95" s="4"/>
      <c r="O95" s="4"/>
      <c r="P95" s="5">
        <f>IF(基本情報登録!$D$10="","",IF(基本情報登録!$D$10=登録データ!D95,1,0))</f>
        <v>0</v>
      </c>
      <c r="Q95" s="3"/>
      <c r="R95" s="3"/>
    </row>
    <row r="96" spans="1:18" x14ac:dyDescent="0.25">
      <c r="A96" s="158">
        <v>94</v>
      </c>
      <c r="B96" s="159" t="s">
        <v>2374</v>
      </c>
      <c r="C96" s="159" t="s">
        <v>2375</v>
      </c>
      <c r="D96" s="159" t="s">
        <v>342</v>
      </c>
      <c r="E96" s="159" t="s">
        <v>188</v>
      </c>
      <c r="F96" s="160" t="s">
        <v>151</v>
      </c>
      <c r="G96" s="160" t="s">
        <v>1956</v>
      </c>
      <c r="H96" s="4"/>
      <c r="I96" s="4"/>
      <c r="J96" s="4"/>
      <c r="K96" s="4"/>
      <c r="L96" s="4"/>
      <c r="M96" s="4"/>
      <c r="N96" s="4"/>
      <c r="O96" s="4"/>
      <c r="P96" s="5">
        <f>IF(基本情報登録!$D$10="","",IF(基本情報登録!$D$10=登録データ!D96,1,0))</f>
        <v>0</v>
      </c>
      <c r="Q96" s="3"/>
      <c r="R96" s="3"/>
    </row>
    <row r="97" spans="1:18" x14ac:dyDescent="0.25">
      <c r="A97" s="158">
        <v>95</v>
      </c>
      <c r="B97" s="159" t="s">
        <v>2119</v>
      </c>
      <c r="C97" s="159" t="s">
        <v>2120</v>
      </c>
      <c r="D97" s="159" t="s">
        <v>342</v>
      </c>
      <c r="E97" s="159" t="s">
        <v>188</v>
      </c>
      <c r="F97" s="160" t="s">
        <v>52</v>
      </c>
      <c r="G97" s="160" t="s">
        <v>214</v>
      </c>
      <c r="H97" s="4"/>
      <c r="I97" s="4"/>
      <c r="J97" s="4"/>
      <c r="K97" s="4"/>
      <c r="L97" s="4"/>
      <c r="M97" s="4"/>
      <c r="N97" s="4"/>
      <c r="O97" s="4"/>
      <c r="P97" s="5">
        <f>IF(基本情報登録!$D$10="","",IF(基本情報登録!$D$10=登録データ!D97,1,0))</f>
        <v>0</v>
      </c>
      <c r="Q97" s="3"/>
      <c r="R97" s="3"/>
    </row>
    <row r="98" spans="1:18" x14ac:dyDescent="0.25">
      <c r="A98" s="158">
        <v>96</v>
      </c>
      <c r="B98" s="159" t="s">
        <v>2121</v>
      </c>
      <c r="C98" s="159" t="s">
        <v>2122</v>
      </c>
      <c r="D98" s="159" t="s">
        <v>342</v>
      </c>
      <c r="E98" s="159" t="s">
        <v>188</v>
      </c>
      <c r="F98" s="160" t="s">
        <v>52</v>
      </c>
      <c r="G98" s="160" t="s">
        <v>2123</v>
      </c>
      <c r="H98" s="4"/>
      <c r="I98" s="4"/>
      <c r="J98" s="4"/>
      <c r="K98" s="4"/>
      <c r="L98" s="4"/>
      <c r="M98" s="4"/>
      <c r="N98" s="4"/>
      <c r="O98" s="4"/>
      <c r="P98" s="5">
        <f>IF(基本情報登録!$D$10="","",IF(基本情報登録!$D$10=登録データ!D98,1,0))</f>
        <v>0</v>
      </c>
      <c r="Q98" s="3"/>
      <c r="R98" s="3"/>
    </row>
    <row r="99" spans="1:18" x14ac:dyDescent="0.25">
      <c r="A99" s="158">
        <v>97</v>
      </c>
      <c r="B99" s="159" t="s">
        <v>2425</v>
      </c>
      <c r="C99" s="159" t="s">
        <v>2426</v>
      </c>
      <c r="D99" s="159" t="s">
        <v>342</v>
      </c>
      <c r="E99" s="159" t="s">
        <v>188</v>
      </c>
      <c r="F99" s="160" t="s">
        <v>28</v>
      </c>
      <c r="G99" s="160" t="s">
        <v>428</v>
      </c>
      <c r="H99" s="4"/>
      <c r="I99" s="4"/>
      <c r="J99" s="4"/>
      <c r="K99" s="4"/>
      <c r="L99" s="4"/>
      <c r="M99" s="4"/>
      <c r="N99" s="4"/>
      <c r="O99" s="4"/>
      <c r="P99" s="5">
        <f>IF(基本情報登録!$D$10="","",IF(基本情報登録!$D$10=登録データ!D99,1,0))</f>
        <v>0</v>
      </c>
      <c r="Q99" s="3"/>
      <c r="R99" s="3"/>
    </row>
    <row r="100" spans="1:18" x14ac:dyDescent="0.25">
      <c r="A100" s="158">
        <v>98</v>
      </c>
      <c r="B100" s="159" t="s">
        <v>1000</v>
      </c>
      <c r="C100" s="159" t="s">
        <v>1001</v>
      </c>
      <c r="D100" s="159" t="s">
        <v>357</v>
      </c>
      <c r="E100" s="159" t="s">
        <v>188</v>
      </c>
      <c r="F100" s="160" t="s">
        <v>131</v>
      </c>
      <c r="G100" s="160" t="s">
        <v>1002</v>
      </c>
      <c r="H100" s="4"/>
      <c r="I100" s="4"/>
      <c r="J100" s="4"/>
      <c r="K100" s="4"/>
      <c r="L100" s="4"/>
      <c r="M100" s="4"/>
      <c r="N100" s="4"/>
      <c r="O100" s="4"/>
      <c r="P100" s="5">
        <f>IF(基本情報登録!$D$10="","",IF(基本情報登録!$D$10=登録データ!D100,1,0))</f>
        <v>0</v>
      </c>
      <c r="Q100" s="3"/>
      <c r="R100" s="3"/>
    </row>
    <row r="101" spans="1:18" x14ac:dyDescent="0.25">
      <c r="A101" s="158">
        <v>99</v>
      </c>
      <c r="B101" s="159" t="s">
        <v>995</v>
      </c>
      <c r="C101" s="159" t="s">
        <v>996</v>
      </c>
      <c r="D101" s="159" t="s">
        <v>357</v>
      </c>
      <c r="E101" s="159" t="s">
        <v>188</v>
      </c>
      <c r="F101" s="160" t="s">
        <v>166</v>
      </c>
      <c r="G101" s="160" t="s">
        <v>628</v>
      </c>
      <c r="H101" s="4"/>
      <c r="I101" s="4"/>
      <c r="J101" s="4"/>
      <c r="K101" s="4"/>
      <c r="L101" s="4"/>
      <c r="M101" s="4"/>
      <c r="N101" s="4"/>
      <c r="O101" s="4"/>
      <c r="P101" s="5">
        <f>IF(基本情報登録!$D$10="","",IF(基本情報登録!$D$10=登録データ!D101,1,0))</f>
        <v>0</v>
      </c>
      <c r="Q101" s="3"/>
      <c r="R101" s="3"/>
    </row>
    <row r="102" spans="1:18" x14ac:dyDescent="0.25">
      <c r="A102" s="158">
        <v>100</v>
      </c>
      <c r="B102" s="159" t="s">
        <v>919</v>
      </c>
      <c r="C102" s="159" t="s">
        <v>3244</v>
      </c>
      <c r="D102" s="159" t="s">
        <v>357</v>
      </c>
      <c r="E102" s="159" t="s">
        <v>60</v>
      </c>
      <c r="F102" s="160" t="s">
        <v>37</v>
      </c>
      <c r="G102" s="160" t="s">
        <v>920</v>
      </c>
      <c r="H102" s="4"/>
      <c r="I102" s="4"/>
      <c r="J102" s="4"/>
      <c r="K102" s="4"/>
      <c r="L102" s="4"/>
      <c r="M102" s="4"/>
      <c r="N102" s="4"/>
      <c r="O102" s="4"/>
      <c r="P102" s="5">
        <f>IF(基本情報登録!$D$10="","",IF(基本情報登録!$D$10=登録データ!D102,1,0))</f>
        <v>0</v>
      </c>
      <c r="Q102" s="3"/>
      <c r="R102" s="3"/>
    </row>
    <row r="103" spans="1:18" x14ac:dyDescent="0.25">
      <c r="A103" s="158">
        <v>101</v>
      </c>
      <c r="B103" s="159" t="s">
        <v>3245</v>
      </c>
      <c r="C103" s="159" t="s">
        <v>921</v>
      </c>
      <c r="D103" s="159" t="s">
        <v>357</v>
      </c>
      <c r="E103" s="159" t="s">
        <v>60</v>
      </c>
      <c r="F103" s="160" t="s">
        <v>87</v>
      </c>
      <c r="G103" s="160" t="s">
        <v>433</v>
      </c>
      <c r="H103" s="4"/>
      <c r="I103" s="4"/>
      <c r="J103" s="4"/>
      <c r="K103" s="4"/>
      <c r="L103" s="4"/>
      <c r="M103" s="4"/>
      <c r="N103" s="4"/>
      <c r="O103" s="4"/>
      <c r="P103" s="5">
        <f>IF(基本情報登録!$D$10="","",IF(基本情報登録!$D$10=登録データ!D103,1,0))</f>
        <v>0</v>
      </c>
      <c r="Q103" s="3"/>
      <c r="R103" s="3"/>
    </row>
    <row r="104" spans="1:18" x14ac:dyDescent="0.25">
      <c r="A104" s="158">
        <v>102</v>
      </c>
      <c r="B104" s="159" t="s">
        <v>924</v>
      </c>
      <c r="C104" s="159" t="s">
        <v>925</v>
      </c>
      <c r="D104" s="159" t="s">
        <v>357</v>
      </c>
      <c r="E104" s="159" t="s">
        <v>60</v>
      </c>
      <c r="F104" s="160" t="s">
        <v>96</v>
      </c>
      <c r="G104" s="160" t="s">
        <v>829</v>
      </c>
      <c r="H104" s="4"/>
      <c r="I104" s="4"/>
      <c r="J104" s="4"/>
      <c r="K104" s="4"/>
      <c r="L104" s="4"/>
      <c r="M104" s="4"/>
      <c r="N104" s="4"/>
      <c r="O104" s="4"/>
      <c r="P104" s="5">
        <f>IF(基本情報登録!$D$10="","",IF(基本情報登録!$D$10=登録データ!D104,1,0))</f>
        <v>0</v>
      </c>
      <c r="Q104" s="3"/>
      <c r="R104" s="3"/>
    </row>
    <row r="105" spans="1:18" x14ac:dyDescent="0.25">
      <c r="A105" s="158">
        <v>103</v>
      </c>
      <c r="B105" s="159" t="s">
        <v>3246</v>
      </c>
      <c r="C105" s="159" t="s">
        <v>922</v>
      </c>
      <c r="D105" s="159" t="s">
        <v>357</v>
      </c>
      <c r="E105" s="159" t="s">
        <v>60</v>
      </c>
      <c r="F105" s="160" t="s">
        <v>436</v>
      </c>
      <c r="G105" s="160" t="s">
        <v>923</v>
      </c>
      <c r="H105" s="4"/>
      <c r="I105" s="4"/>
      <c r="J105" s="4"/>
      <c r="K105" s="4"/>
      <c r="L105" s="4"/>
      <c r="M105" s="4"/>
      <c r="N105" s="4"/>
      <c r="O105" s="4"/>
      <c r="P105" s="5">
        <f>IF(基本情報登録!$D$10="","",IF(基本情報登録!$D$10=登録データ!D105,1,0))</f>
        <v>0</v>
      </c>
      <c r="Q105" s="3"/>
      <c r="R105" s="3"/>
    </row>
    <row r="106" spans="1:18" x14ac:dyDescent="0.25">
      <c r="A106" s="158">
        <v>104</v>
      </c>
      <c r="B106" s="159" t="s">
        <v>926</v>
      </c>
      <c r="C106" s="159" t="s">
        <v>927</v>
      </c>
      <c r="D106" s="159" t="s">
        <v>357</v>
      </c>
      <c r="E106" s="159" t="s">
        <v>60</v>
      </c>
      <c r="F106" s="160" t="s">
        <v>52</v>
      </c>
      <c r="G106" s="160" t="s">
        <v>214</v>
      </c>
      <c r="H106" s="4"/>
      <c r="I106" s="4"/>
      <c r="J106" s="4"/>
      <c r="K106" s="4"/>
      <c r="L106" s="4"/>
      <c r="M106" s="4"/>
      <c r="N106" s="4"/>
      <c r="O106" s="4"/>
      <c r="P106" s="5">
        <f>IF(基本情報登録!$D$10="","",IF(基本情報登録!$D$10=登録データ!D106,1,0))</f>
        <v>0</v>
      </c>
      <c r="Q106" s="3"/>
      <c r="R106" s="3"/>
    </row>
    <row r="107" spans="1:18" x14ac:dyDescent="0.25">
      <c r="A107" s="158">
        <v>105</v>
      </c>
      <c r="B107" s="159" t="s">
        <v>928</v>
      </c>
      <c r="C107" s="159" t="s">
        <v>929</v>
      </c>
      <c r="D107" s="159" t="s">
        <v>357</v>
      </c>
      <c r="E107" s="159" t="s">
        <v>60</v>
      </c>
      <c r="F107" s="160" t="s">
        <v>52</v>
      </c>
      <c r="G107" s="160" t="s">
        <v>930</v>
      </c>
      <c r="H107" s="4"/>
      <c r="I107" s="4"/>
      <c r="J107" s="4"/>
      <c r="K107" s="4"/>
      <c r="L107" s="4"/>
      <c r="M107" s="4"/>
      <c r="N107" s="4"/>
      <c r="O107" s="4"/>
      <c r="P107" s="5">
        <f>IF(基本情報登録!$D$10="","",IF(基本情報登録!$D$10=登録データ!D107,1,0))</f>
        <v>0</v>
      </c>
      <c r="Q107" s="3"/>
      <c r="R107" s="3"/>
    </row>
    <row r="108" spans="1:18" x14ac:dyDescent="0.25">
      <c r="A108" s="158">
        <v>106</v>
      </c>
      <c r="B108" s="159" t="s">
        <v>949</v>
      </c>
      <c r="C108" s="159" t="s">
        <v>950</v>
      </c>
      <c r="D108" s="159" t="s">
        <v>357</v>
      </c>
      <c r="E108" s="159" t="s">
        <v>95</v>
      </c>
      <c r="F108" s="160" t="s">
        <v>166</v>
      </c>
      <c r="G108" s="160" t="s">
        <v>628</v>
      </c>
      <c r="H108" s="4"/>
      <c r="I108" s="4"/>
      <c r="J108" s="4"/>
      <c r="K108" s="4"/>
      <c r="L108" s="4"/>
      <c r="M108" s="4"/>
      <c r="N108" s="4"/>
      <c r="O108" s="4"/>
      <c r="P108" s="5">
        <f>IF(基本情報登録!$D$10="","",IF(基本情報登録!$D$10=登録データ!D108,1,0))</f>
        <v>0</v>
      </c>
      <c r="Q108" s="3"/>
      <c r="R108" s="3"/>
    </row>
    <row r="109" spans="1:18" x14ac:dyDescent="0.25">
      <c r="A109" s="158">
        <v>107</v>
      </c>
      <c r="B109" s="159" t="s">
        <v>953</v>
      </c>
      <c r="C109" s="159" t="s">
        <v>954</v>
      </c>
      <c r="D109" s="159" t="s">
        <v>357</v>
      </c>
      <c r="E109" s="159" t="s">
        <v>95</v>
      </c>
      <c r="F109" s="160" t="s">
        <v>96</v>
      </c>
      <c r="G109" s="160" t="s">
        <v>796</v>
      </c>
      <c r="H109" s="4"/>
      <c r="I109" s="4"/>
      <c r="J109" s="4"/>
      <c r="K109" s="4"/>
      <c r="L109" s="4"/>
      <c r="M109" s="4"/>
      <c r="N109" s="4"/>
      <c r="O109" s="4"/>
      <c r="P109" s="5">
        <f>IF(基本情報登録!$D$10="","",IF(基本情報登録!$D$10=登録データ!D109,1,0))</f>
        <v>0</v>
      </c>
      <c r="Q109" s="3"/>
      <c r="R109" s="3"/>
    </row>
    <row r="110" spans="1:18" x14ac:dyDescent="0.25">
      <c r="A110" s="158">
        <v>108</v>
      </c>
      <c r="B110" s="159" t="s">
        <v>957</v>
      </c>
      <c r="C110" s="159" t="s">
        <v>958</v>
      </c>
      <c r="D110" s="159" t="s">
        <v>357</v>
      </c>
      <c r="E110" s="159" t="s">
        <v>95</v>
      </c>
      <c r="F110" s="160" t="s">
        <v>37</v>
      </c>
      <c r="G110" s="160" t="s">
        <v>920</v>
      </c>
      <c r="H110" s="4"/>
      <c r="I110" s="4"/>
      <c r="J110" s="4"/>
      <c r="K110" s="4"/>
      <c r="L110" s="4"/>
      <c r="M110" s="4"/>
      <c r="N110" s="4"/>
      <c r="O110" s="4"/>
      <c r="P110" s="5">
        <f>IF(基本情報登録!$D$10="","",IF(基本情報登録!$D$10=登録データ!D110,1,0))</f>
        <v>0</v>
      </c>
      <c r="Q110" s="3"/>
      <c r="R110" s="3"/>
    </row>
    <row r="111" spans="1:18" x14ac:dyDescent="0.25">
      <c r="A111" s="158">
        <v>109</v>
      </c>
      <c r="B111" s="159" t="s">
        <v>959</v>
      </c>
      <c r="C111" s="159" t="s">
        <v>960</v>
      </c>
      <c r="D111" s="159" t="s">
        <v>357</v>
      </c>
      <c r="E111" s="159" t="s">
        <v>95</v>
      </c>
      <c r="F111" s="160" t="s">
        <v>118</v>
      </c>
      <c r="G111" s="160" t="s">
        <v>961</v>
      </c>
      <c r="H111" s="4"/>
      <c r="I111" s="4"/>
      <c r="J111" s="4"/>
      <c r="K111" s="4"/>
      <c r="L111" s="4"/>
      <c r="M111" s="4"/>
      <c r="N111" s="4"/>
      <c r="O111" s="4"/>
      <c r="P111" s="5">
        <f>IF(基本情報登録!$D$10="","",IF(基本情報登録!$D$10=登録データ!D111,1,0))</f>
        <v>0</v>
      </c>
      <c r="Q111" s="3"/>
      <c r="R111" s="3"/>
    </row>
    <row r="112" spans="1:18" x14ac:dyDescent="0.25">
      <c r="A112" s="158">
        <v>110</v>
      </c>
      <c r="B112" s="159" t="s">
        <v>997</v>
      </c>
      <c r="C112" s="159" t="s">
        <v>998</v>
      </c>
      <c r="D112" s="159" t="s">
        <v>357</v>
      </c>
      <c r="E112" s="159" t="s">
        <v>188</v>
      </c>
      <c r="F112" s="160" t="s">
        <v>96</v>
      </c>
      <c r="G112" s="160" t="s">
        <v>999</v>
      </c>
      <c r="H112" s="4"/>
      <c r="I112" s="4"/>
      <c r="J112" s="4"/>
      <c r="K112" s="4"/>
      <c r="L112" s="4"/>
      <c r="M112" s="4"/>
      <c r="N112" s="4"/>
      <c r="O112" s="4"/>
      <c r="P112" s="5">
        <f>IF(基本情報登録!$D$10="","",IF(基本情報登録!$D$10=登録データ!D112,1,0))</f>
        <v>0</v>
      </c>
      <c r="Q112" s="3"/>
      <c r="R112" s="3"/>
    </row>
    <row r="113" spans="1:18" x14ac:dyDescent="0.25">
      <c r="A113" s="158">
        <v>111</v>
      </c>
      <c r="B113" s="159" t="s">
        <v>2367</v>
      </c>
      <c r="C113" s="159" t="s">
        <v>3247</v>
      </c>
      <c r="D113" s="159" t="s">
        <v>357</v>
      </c>
      <c r="E113" s="159" t="s">
        <v>188</v>
      </c>
      <c r="F113" s="160" t="s">
        <v>118</v>
      </c>
      <c r="G113" s="160" t="s">
        <v>776</v>
      </c>
      <c r="H113" s="4"/>
      <c r="I113" s="4"/>
      <c r="J113" s="4"/>
      <c r="K113" s="4"/>
      <c r="L113" s="4"/>
      <c r="M113" s="4"/>
      <c r="N113" s="4"/>
      <c r="O113" s="4"/>
      <c r="P113" s="5">
        <f>IF(基本情報登録!$D$10="","",IF(基本情報登録!$D$10=登録データ!D113,1,0))</f>
        <v>0</v>
      </c>
      <c r="Q113" s="3"/>
      <c r="R113" s="3"/>
    </row>
    <row r="114" spans="1:18" x14ac:dyDescent="0.25">
      <c r="A114" s="158">
        <v>112</v>
      </c>
      <c r="B114" s="159" t="s">
        <v>2362</v>
      </c>
      <c r="C114" s="159" t="s">
        <v>2363</v>
      </c>
      <c r="D114" s="159" t="s">
        <v>357</v>
      </c>
      <c r="E114" s="159" t="s">
        <v>188</v>
      </c>
      <c r="F114" s="160" t="s">
        <v>52</v>
      </c>
      <c r="G114" s="160" t="s">
        <v>627</v>
      </c>
      <c r="H114" s="4"/>
      <c r="I114" s="4"/>
      <c r="J114" s="4"/>
      <c r="K114" s="4"/>
      <c r="L114" s="4"/>
      <c r="M114" s="4"/>
      <c r="N114" s="4"/>
      <c r="O114" s="4"/>
      <c r="P114" s="5">
        <f>IF(基本情報登録!$D$10="","",IF(基本情報登録!$D$10=登録データ!D114,1,0))</f>
        <v>0</v>
      </c>
      <c r="Q114" s="3"/>
      <c r="R114" s="3"/>
    </row>
    <row r="115" spans="1:18" x14ac:dyDescent="0.25">
      <c r="A115" s="158">
        <v>113</v>
      </c>
      <c r="B115" s="159" t="s">
        <v>1822</v>
      </c>
      <c r="C115" s="159" t="s">
        <v>1823</v>
      </c>
      <c r="D115" s="159" t="s">
        <v>357</v>
      </c>
      <c r="E115" s="159" t="s">
        <v>188</v>
      </c>
      <c r="F115" s="160" t="s">
        <v>87</v>
      </c>
      <c r="G115" s="160" t="s">
        <v>1824</v>
      </c>
      <c r="H115" s="4"/>
      <c r="I115" s="4"/>
      <c r="J115" s="4"/>
      <c r="K115" s="4"/>
      <c r="L115" s="4"/>
      <c r="M115" s="4"/>
      <c r="N115" s="4"/>
      <c r="O115" s="4"/>
      <c r="P115" s="5">
        <f>IF(基本情報登録!$D$10="","",IF(基本情報登録!$D$10=登録データ!D115,1,0))</f>
        <v>0</v>
      </c>
      <c r="Q115" s="3"/>
      <c r="R115" s="3"/>
    </row>
    <row r="116" spans="1:18" x14ac:dyDescent="0.25">
      <c r="A116" s="158">
        <v>114</v>
      </c>
      <c r="B116" s="159" t="s">
        <v>2364</v>
      </c>
      <c r="C116" s="159" t="s">
        <v>2365</v>
      </c>
      <c r="D116" s="159" t="s">
        <v>357</v>
      </c>
      <c r="E116" s="159" t="s">
        <v>188</v>
      </c>
      <c r="F116" s="160" t="s">
        <v>552</v>
      </c>
      <c r="G116" s="160" t="s">
        <v>2366</v>
      </c>
      <c r="H116" s="4"/>
      <c r="I116" s="4"/>
      <c r="J116" s="4"/>
      <c r="K116" s="4"/>
      <c r="L116" s="4"/>
      <c r="M116" s="4"/>
      <c r="N116" s="4"/>
      <c r="O116" s="4"/>
      <c r="P116" s="5">
        <f>IF(基本情報登録!$D$10="","",IF(基本情報登録!$D$10=登録データ!D116,1,0))</f>
        <v>0</v>
      </c>
      <c r="Q116" s="3"/>
      <c r="R116" s="3"/>
    </row>
    <row r="117" spans="1:18" x14ac:dyDescent="0.25">
      <c r="A117" s="158">
        <v>115</v>
      </c>
      <c r="B117" s="159" t="s">
        <v>1827</v>
      </c>
      <c r="C117" s="159" t="s">
        <v>1828</v>
      </c>
      <c r="D117" s="159" t="s">
        <v>357</v>
      </c>
      <c r="E117" s="159" t="s">
        <v>188</v>
      </c>
      <c r="F117" s="160" t="s">
        <v>52</v>
      </c>
      <c r="G117" s="160" t="s">
        <v>521</v>
      </c>
      <c r="H117" s="4"/>
      <c r="I117" s="4"/>
      <c r="J117" s="4"/>
      <c r="K117" s="4"/>
      <c r="L117" s="4"/>
      <c r="M117" s="4"/>
      <c r="N117" s="4"/>
      <c r="O117" s="4"/>
      <c r="P117" s="5">
        <f>IF(基本情報登録!$D$10="","",IF(基本情報登録!$D$10=登録データ!D117,1,0))</f>
        <v>0</v>
      </c>
      <c r="Q117" s="3"/>
      <c r="R117" s="3"/>
    </row>
    <row r="118" spans="1:18" x14ac:dyDescent="0.25">
      <c r="A118" s="158">
        <v>116</v>
      </c>
      <c r="B118" s="159" t="s">
        <v>2368</v>
      </c>
      <c r="C118" s="159" t="s">
        <v>2369</v>
      </c>
      <c r="D118" s="159" t="s">
        <v>357</v>
      </c>
      <c r="E118" s="159" t="s">
        <v>188</v>
      </c>
      <c r="F118" s="160" t="s">
        <v>96</v>
      </c>
      <c r="G118" s="160" t="s">
        <v>483</v>
      </c>
      <c r="H118" s="4"/>
      <c r="I118" s="4"/>
      <c r="J118" s="4"/>
      <c r="K118" s="4"/>
      <c r="L118" s="4"/>
      <c r="M118" s="4"/>
      <c r="N118" s="4"/>
      <c r="O118" s="4"/>
      <c r="P118" s="5">
        <f>IF(基本情報登録!$D$10="","",IF(基本情報登録!$D$10=登録データ!D118,1,0))</f>
        <v>0</v>
      </c>
      <c r="Q118" s="3"/>
      <c r="R118" s="3"/>
    </row>
    <row r="119" spans="1:18" x14ac:dyDescent="0.25">
      <c r="A119" s="158">
        <v>117</v>
      </c>
      <c r="B119" s="159" t="s">
        <v>1825</v>
      </c>
      <c r="C119" s="159" t="s">
        <v>1826</v>
      </c>
      <c r="D119" s="159" t="s">
        <v>357</v>
      </c>
      <c r="E119" s="159" t="s">
        <v>188</v>
      </c>
      <c r="F119" s="160" t="s">
        <v>96</v>
      </c>
      <c r="G119" s="160" t="s">
        <v>792</v>
      </c>
      <c r="H119" s="4"/>
      <c r="I119" s="4"/>
      <c r="J119" s="4"/>
      <c r="K119" s="4"/>
      <c r="L119" s="4"/>
      <c r="M119" s="4"/>
      <c r="N119" s="4"/>
      <c r="O119" s="4"/>
      <c r="P119" s="5">
        <f>IF(基本情報登録!$D$10="","",IF(基本情報登録!$D$10=登録データ!D119,1,0))</f>
        <v>0</v>
      </c>
      <c r="Q119" s="3"/>
      <c r="R119" s="3"/>
    </row>
    <row r="120" spans="1:18" x14ac:dyDescent="0.25">
      <c r="A120" s="158">
        <v>118</v>
      </c>
      <c r="B120" s="159" t="s">
        <v>955</v>
      </c>
      <c r="C120" s="159" t="s">
        <v>956</v>
      </c>
      <c r="D120" s="159" t="s">
        <v>357</v>
      </c>
      <c r="E120" s="159" t="s">
        <v>95</v>
      </c>
      <c r="F120" s="160" t="s">
        <v>131</v>
      </c>
      <c r="G120" s="160" t="s">
        <v>132</v>
      </c>
      <c r="H120" s="4"/>
      <c r="I120" s="4"/>
      <c r="J120" s="4"/>
      <c r="K120" s="4"/>
      <c r="L120" s="4"/>
      <c r="M120" s="4"/>
      <c r="N120" s="4"/>
      <c r="O120" s="4"/>
      <c r="P120" s="5">
        <f>IF(基本情報登録!$D$10="","",IF(基本情報登録!$D$10=登録データ!D120,1,0))</f>
        <v>0</v>
      </c>
      <c r="Q120" s="3"/>
      <c r="R120" s="3"/>
    </row>
    <row r="121" spans="1:18" x14ac:dyDescent="0.25">
      <c r="A121" s="158">
        <v>119</v>
      </c>
      <c r="B121" s="159" t="s">
        <v>951</v>
      </c>
      <c r="C121" s="159" t="s">
        <v>952</v>
      </c>
      <c r="D121" s="159" t="s">
        <v>357</v>
      </c>
      <c r="E121" s="159" t="s">
        <v>95</v>
      </c>
      <c r="F121" s="160" t="s">
        <v>96</v>
      </c>
      <c r="G121" s="160" t="s">
        <v>802</v>
      </c>
      <c r="H121" s="4"/>
      <c r="I121" s="4"/>
      <c r="J121" s="4"/>
      <c r="K121" s="4"/>
      <c r="L121" s="4"/>
      <c r="M121" s="4"/>
      <c r="N121" s="4"/>
      <c r="O121" s="4"/>
      <c r="P121" s="5">
        <f>IF(基本情報登録!$D$10="","",IF(基本情報登録!$D$10=登録データ!D121,1,0))</f>
        <v>0</v>
      </c>
      <c r="Q121" s="3"/>
      <c r="R121" s="3"/>
    </row>
    <row r="122" spans="1:18" x14ac:dyDescent="0.25">
      <c r="A122" s="158">
        <v>120</v>
      </c>
      <c r="B122" s="159" t="s">
        <v>910</v>
      </c>
      <c r="C122" s="159" t="s">
        <v>911</v>
      </c>
      <c r="D122" s="159" t="s">
        <v>357</v>
      </c>
      <c r="E122" s="159" t="s">
        <v>60</v>
      </c>
      <c r="F122" s="160" t="s">
        <v>556</v>
      </c>
      <c r="G122" s="160" t="s">
        <v>912</v>
      </c>
      <c r="H122" s="4"/>
      <c r="I122" s="4"/>
      <c r="J122" s="4"/>
      <c r="K122" s="4"/>
      <c r="L122" s="4"/>
      <c r="M122" s="4"/>
      <c r="N122" s="4"/>
      <c r="O122" s="4"/>
      <c r="P122" s="5">
        <f>IF(基本情報登録!$D$10="","",IF(基本情報登録!$D$10=登録データ!D122,1,0))</f>
        <v>0</v>
      </c>
      <c r="Q122" s="3"/>
      <c r="R122" s="3"/>
    </row>
    <row r="123" spans="1:18" x14ac:dyDescent="0.25">
      <c r="A123" s="158">
        <v>121</v>
      </c>
      <c r="B123" s="159" t="s">
        <v>908</v>
      </c>
      <c r="C123" s="159" t="s">
        <v>909</v>
      </c>
      <c r="D123" s="159" t="s">
        <v>357</v>
      </c>
      <c r="E123" s="159" t="s">
        <v>60</v>
      </c>
      <c r="F123" s="160" t="s">
        <v>96</v>
      </c>
      <c r="G123" s="160" t="s">
        <v>686</v>
      </c>
      <c r="H123" s="4"/>
      <c r="I123" s="4"/>
      <c r="J123" s="4"/>
      <c r="K123" s="4"/>
      <c r="L123" s="4"/>
      <c r="M123" s="4"/>
      <c r="N123" s="4"/>
      <c r="O123" s="4"/>
      <c r="P123" s="5">
        <f>IF(基本情報登録!$D$10="","",IF(基本情報登録!$D$10=登録データ!D123,1,0))</f>
        <v>0</v>
      </c>
      <c r="Q123" s="3"/>
      <c r="R123" s="3"/>
    </row>
    <row r="124" spans="1:18" x14ac:dyDescent="0.25">
      <c r="A124" s="158">
        <v>122</v>
      </c>
      <c r="B124" s="159" t="s">
        <v>906</v>
      </c>
      <c r="C124" s="159" t="s">
        <v>907</v>
      </c>
      <c r="D124" s="159" t="s">
        <v>357</v>
      </c>
      <c r="E124" s="159" t="s">
        <v>60</v>
      </c>
      <c r="F124" s="160" t="s">
        <v>87</v>
      </c>
      <c r="G124" s="160" t="s">
        <v>201</v>
      </c>
      <c r="H124" s="4"/>
      <c r="I124" s="4"/>
      <c r="J124" s="4"/>
      <c r="K124" s="4"/>
      <c r="L124" s="4"/>
      <c r="M124" s="4"/>
      <c r="N124" s="4"/>
      <c r="O124" s="4"/>
      <c r="P124" s="5">
        <f>IF(基本情報登録!$D$10="","",IF(基本情報登録!$D$10=登録データ!D124,1,0))</f>
        <v>0</v>
      </c>
      <c r="Q124" s="3"/>
      <c r="R124" s="3"/>
    </row>
    <row r="125" spans="1:18" x14ac:dyDescent="0.25">
      <c r="A125" s="158">
        <v>123</v>
      </c>
      <c r="B125" s="159" t="s">
        <v>982</v>
      </c>
      <c r="C125" s="159" t="s">
        <v>983</v>
      </c>
      <c r="D125" s="159" t="s">
        <v>357</v>
      </c>
      <c r="E125" s="159" t="s">
        <v>95</v>
      </c>
      <c r="F125" s="160" t="s">
        <v>52</v>
      </c>
      <c r="G125" s="160" t="s">
        <v>4497</v>
      </c>
      <c r="H125" s="4"/>
      <c r="I125" s="4"/>
      <c r="J125" s="4"/>
      <c r="K125" s="4"/>
      <c r="L125" s="4"/>
      <c r="M125" s="4"/>
      <c r="N125" s="4"/>
      <c r="O125" s="4"/>
      <c r="P125" s="5">
        <f>IF(基本情報登録!$D$10="","",IF(基本情報登録!$D$10=登録データ!D125,1,0))</f>
        <v>0</v>
      </c>
      <c r="Q125" s="3"/>
      <c r="R125" s="3"/>
    </row>
    <row r="126" spans="1:18" x14ac:dyDescent="0.25">
      <c r="A126" s="158">
        <v>124</v>
      </c>
      <c r="B126" s="159" t="s">
        <v>980</v>
      </c>
      <c r="C126" s="159" t="s">
        <v>981</v>
      </c>
      <c r="D126" s="159" t="s">
        <v>357</v>
      </c>
      <c r="E126" s="159" t="s">
        <v>95</v>
      </c>
      <c r="F126" s="160" t="s">
        <v>52</v>
      </c>
      <c r="G126" s="160" t="s">
        <v>788</v>
      </c>
      <c r="H126" s="4"/>
      <c r="I126" s="4"/>
      <c r="J126" s="4"/>
      <c r="K126" s="4"/>
      <c r="L126" s="4"/>
      <c r="M126" s="4"/>
      <c r="N126" s="4"/>
      <c r="O126" s="4"/>
      <c r="P126" s="5">
        <f>IF(基本情報登録!$D$10="","",IF(基本情報登録!$D$10=登録データ!D126,1,0))</f>
        <v>0</v>
      </c>
      <c r="Q126" s="3"/>
      <c r="R126" s="3"/>
    </row>
    <row r="127" spans="1:18" x14ac:dyDescent="0.25">
      <c r="A127" s="158">
        <v>125</v>
      </c>
      <c r="B127" s="159" t="s">
        <v>978</v>
      </c>
      <c r="C127" s="159" t="s">
        <v>979</v>
      </c>
      <c r="D127" s="159" t="s">
        <v>357</v>
      </c>
      <c r="E127" s="159" t="s">
        <v>95</v>
      </c>
      <c r="F127" s="160" t="s">
        <v>552</v>
      </c>
      <c r="G127" s="160" t="s">
        <v>4498</v>
      </c>
      <c r="H127" s="4"/>
      <c r="I127" s="4"/>
      <c r="J127" s="4"/>
      <c r="K127" s="4"/>
      <c r="L127" s="4"/>
      <c r="M127" s="4"/>
      <c r="N127" s="4"/>
      <c r="O127" s="4"/>
      <c r="P127" s="5">
        <f>IF(基本情報登録!$D$10="","",IF(基本情報登録!$D$10=登録データ!D127,1,0))</f>
        <v>0</v>
      </c>
      <c r="Q127" s="3"/>
      <c r="R127" s="3"/>
    </row>
    <row r="128" spans="1:18" x14ac:dyDescent="0.25">
      <c r="A128" s="158">
        <v>126</v>
      </c>
      <c r="B128" s="159" t="s">
        <v>1813</v>
      </c>
      <c r="C128" s="159" t="s">
        <v>1814</v>
      </c>
      <c r="D128" s="159" t="s">
        <v>357</v>
      </c>
      <c r="E128" s="159" t="s">
        <v>188</v>
      </c>
      <c r="F128" s="160" t="s">
        <v>118</v>
      </c>
      <c r="G128" s="160" t="s">
        <v>289</v>
      </c>
      <c r="H128" s="4"/>
      <c r="I128" s="4"/>
      <c r="J128" s="4"/>
      <c r="K128" s="4"/>
      <c r="L128" s="4"/>
      <c r="M128" s="4"/>
      <c r="N128" s="4"/>
      <c r="O128" s="4"/>
      <c r="P128" s="5">
        <f>IF(基本情報登録!$D$10="","",IF(基本情報登録!$D$10=登録データ!D128,1,0))</f>
        <v>0</v>
      </c>
      <c r="Q128" s="3"/>
      <c r="R128" s="3"/>
    </row>
    <row r="129" spans="1:18" x14ac:dyDescent="0.25">
      <c r="A129" s="158">
        <v>127</v>
      </c>
      <c r="B129" s="159" t="s">
        <v>992</v>
      </c>
      <c r="C129" s="159" t="s">
        <v>993</v>
      </c>
      <c r="D129" s="159" t="s">
        <v>357</v>
      </c>
      <c r="E129" s="159" t="s">
        <v>188</v>
      </c>
      <c r="F129" s="160" t="s">
        <v>143</v>
      </c>
      <c r="G129" s="160" t="s">
        <v>994</v>
      </c>
      <c r="H129" s="4"/>
      <c r="I129" s="4"/>
      <c r="J129" s="4"/>
      <c r="K129" s="4"/>
      <c r="L129" s="4"/>
      <c r="M129" s="4"/>
      <c r="N129" s="4"/>
      <c r="O129" s="4"/>
      <c r="P129" s="5">
        <f>IF(基本情報登録!$D$10="","",IF(基本情報登録!$D$10=登録データ!D129,1,0))</f>
        <v>0</v>
      </c>
      <c r="Q129" s="3"/>
      <c r="R129" s="3"/>
    </row>
    <row r="130" spans="1:18" x14ac:dyDescent="0.25">
      <c r="A130" s="158">
        <v>128</v>
      </c>
      <c r="B130" s="159" t="s">
        <v>1830</v>
      </c>
      <c r="C130" s="159" t="s">
        <v>1831</v>
      </c>
      <c r="D130" s="159" t="s">
        <v>357</v>
      </c>
      <c r="E130" s="159" t="s">
        <v>188</v>
      </c>
      <c r="F130" s="160" t="s">
        <v>87</v>
      </c>
      <c r="G130" s="160" t="s">
        <v>1434</v>
      </c>
      <c r="H130" s="4"/>
      <c r="I130" s="4"/>
      <c r="J130" s="4"/>
      <c r="K130" s="4"/>
      <c r="L130" s="4"/>
      <c r="M130" s="4"/>
      <c r="N130" s="4"/>
      <c r="O130" s="4"/>
      <c r="P130" s="5">
        <f>IF(基本情報登録!$D$10="","",IF(基本情報登録!$D$10=登録データ!D130,1,0))</f>
        <v>0</v>
      </c>
      <c r="Q130" s="3"/>
      <c r="R130" s="3"/>
    </row>
    <row r="131" spans="1:18" x14ac:dyDescent="0.25">
      <c r="A131" s="158">
        <v>129</v>
      </c>
      <c r="B131" s="159" t="s">
        <v>987</v>
      </c>
      <c r="C131" s="159" t="s">
        <v>988</v>
      </c>
      <c r="D131" s="159" t="s">
        <v>357</v>
      </c>
      <c r="E131" s="159" t="s">
        <v>188</v>
      </c>
      <c r="F131" s="160" t="s">
        <v>52</v>
      </c>
      <c r="G131" s="160" t="s">
        <v>788</v>
      </c>
      <c r="H131" s="4"/>
      <c r="I131" s="4"/>
      <c r="J131" s="4"/>
      <c r="K131" s="4"/>
      <c r="L131" s="4"/>
      <c r="M131" s="4"/>
      <c r="N131" s="4"/>
      <c r="O131" s="4"/>
      <c r="P131" s="5">
        <f>IF(基本情報登録!$D$10="","",IF(基本情報登録!$D$10=登録データ!D131,1,0))</f>
        <v>0</v>
      </c>
      <c r="Q131" s="3"/>
      <c r="R131" s="3"/>
    </row>
    <row r="132" spans="1:18" x14ac:dyDescent="0.25">
      <c r="A132" s="158">
        <v>130</v>
      </c>
      <c r="B132" s="159" t="s">
        <v>990</v>
      </c>
      <c r="C132" s="159" t="s">
        <v>991</v>
      </c>
      <c r="D132" s="159" t="s">
        <v>357</v>
      </c>
      <c r="E132" s="159" t="s">
        <v>188</v>
      </c>
      <c r="F132" s="160" t="s">
        <v>52</v>
      </c>
      <c r="G132" s="160" t="s">
        <v>636</v>
      </c>
      <c r="H132" s="4"/>
      <c r="I132" s="4"/>
      <c r="J132" s="4"/>
      <c r="K132" s="4"/>
      <c r="L132" s="4"/>
      <c r="M132" s="4"/>
      <c r="N132" s="4"/>
      <c r="O132" s="4"/>
      <c r="P132" s="5">
        <f>IF(基本情報登録!$D$10="","",IF(基本情報登録!$D$10=登録データ!D132,1,0))</f>
        <v>0</v>
      </c>
      <c r="Q132" s="3"/>
      <c r="R132" s="3"/>
    </row>
    <row r="133" spans="1:18" x14ac:dyDescent="0.25">
      <c r="A133" s="158">
        <v>131</v>
      </c>
      <c r="B133" s="159" t="s">
        <v>1832</v>
      </c>
      <c r="C133" s="159" t="s">
        <v>1833</v>
      </c>
      <c r="D133" s="159" t="s">
        <v>357</v>
      </c>
      <c r="E133" s="159" t="s">
        <v>188</v>
      </c>
      <c r="F133" s="160" t="s">
        <v>118</v>
      </c>
      <c r="G133" s="160" t="s">
        <v>679</v>
      </c>
      <c r="H133" s="4"/>
      <c r="I133" s="4"/>
      <c r="J133" s="4"/>
      <c r="K133" s="4"/>
      <c r="L133" s="4"/>
      <c r="M133" s="4"/>
      <c r="N133" s="4"/>
      <c r="O133" s="4"/>
      <c r="P133" s="5">
        <f>IF(基本情報登録!$D$10="","",IF(基本情報登録!$D$10=登録データ!D133,1,0))</f>
        <v>0</v>
      </c>
      <c r="Q133" s="3"/>
      <c r="R133" s="3"/>
    </row>
    <row r="134" spans="1:18" x14ac:dyDescent="0.25">
      <c r="A134" s="158">
        <v>132</v>
      </c>
      <c r="B134" s="159" t="s">
        <v>1834</v>
      </c>
      <c r="C134" s="159" t="s">
        <v>1835</v>
      </c>
      <c r="D134" s="159" t="s">
        <v>357</v>
      </c>
      <c r="E134" s="159" t="s">
        <v>188</v>
      </c>
      <c r="F134" s="160" t="s">
        <v>52</v>
      </c>
      <c r="G134" s="160" t="s">
        <v>700</v>
      </c>
      <c r="H134" s="4"/>
      <c r="I134" s="4"/>
      <c r="J134" s="4"/>
      <c r="K134" s="4"/>
      <c r="L134" s="4"/>
      <c r="M134" s="4"/>
      <c r="N134" s="4"/>
      <c r="O134" s="4"/>
      <c r="P134" s="5">
        <f>IF(基本情報登録!$D$10="","",IF(基本情報登録!$D$10=登録データ!D134,1,0))</f>
        <v>0</v>
      </c>
      <c r="Q134" s="3"/>
      <c r="R134" s="3"/>
    </row>
    <row r="135" spans="1:18" x14ac:dyDescent="0.25">
      <c r="A135" s="158">
        <v>133</v>
      </c>
      <c r="B135" s="159" t="s">
        <v>1836</v>
      </c>
      <c r="C135" s="159" t="s">
        <v>1033</v>
      </c>
      <c r="D135" s="159" t="s">
        <v>357</v>
      </c>
      <c r="E135" s="159" t="s">
        <v>188</v>
      </c>
      <c r="F135" s="160" t="s">
        <v>136</v>
      </c>
      <c r="G135" s="160" t="s">
        <v>1837</v>
      </c>
      <c r="H135" s="4"/>
      <c r="I135" s="4"/>
      <c r="J135" s="4"/>
      <c r="K135" s="4"/>
      <c r="L135" s="4"/>
      <c r="M135" s="4"/>
      <c r="N135" s="4"/>
      <c r="O135" s="4"/>
      <c r="P135" s="5">
        <f>IF(基本情報登録!$D$10="","",IF(基本情報登録!$D$10=登録データ!D135,1,0))</f>
        <v>0</v>
      </c>
      <c r="Q135" s="3"/>
      <c r="R135" s="3"/>
    </row>
    <row r="136" spans="1:18" x14ac:dyDescent="0.25">
      <c r="A136" s="158">
        <v>134</v>
      </c>
      <c r="B136" s="159" t="s">
        <v>962</v>
      </c>
      <c r="C136" s="159" t="s">
        <v>963</v>
      </c>
      <c r="D136" s="159" t="s">
        <v>357</v>
      </c>
      <c r="E136" s="159" t="s">
        <v>95</v>
      </c>
      <c r="F136" s="160" t="s">
        <v>52</v>
      </c>
      <c r="G136" s="160" t="s">
        <v>964</v>
      </c>
      <c r="H136" s="4"/>
      <c r="I136" s="4"/>
      <c r="J136" s="4"/>
      <c r="K136" s="4"/>
      <c r="L136" s="4"/>
      <c r="M136" s="4"/>
      <c r="N136" s="4"/>
      <c r="O136" s="4"/>
      <c r="P136" s="5">
        <f>IF(基本情報登録!$D$10="","",IF(基本情報登録!$D$10=登録データ!D136,1,0))</f>
        <v>0</v>
      </c>
      <c r="Q136" s="3"/>
      <c r="R136" s="3"/>
    </row>
    <row r="137" spans="1:18" x14ac:dyDescent="0.25">
      <c r="A137" s="158">
        <v>135</v>
      </c>
      <c r="B137" s="159" t="s">
        <v>985</v>
      </c>
      <c r="C137" s="159" t="s">
        <v>986</v>
      </c>
      <c r="D137" s="159" t="s">
        <v>357</v>
      </c>
      <c r="E137" s="159" t="s">
        <v>95</v>
      </c>
      <c r="F137" s="160" t="s">
        <v>28</v>
      </c>
      <c r="G137" s="160" t="s">
        <v>740</v>
      </c>
      <c r="H137" s="4"/>
      <c r="I137" s="4"/>
      <c r="J137" s="4"/>
      <c r="K137" s="4"/>
      <c r="L137" s="4"/>
      <c r="M137" s="4"/>
      <c r="N137" s="4"/>
      <c r="O137" s="4"/>
      <c r="P137" s="5">
        <f>IF(基本情報登録!$D$10="","",IF(基本情報登録!$D$10=登録データ!D137,1,0))</f>
        <v>0</v>
      </c>
      <c r="Q137" s="3"/>
      <c r="R137" s="3"/>
    </row>
    <row r="138" spans="1:18" x14ac:dyDescent="0.25">
      <c r="A138" s="158">
        <v>136</v>
      </c>
      <c r="B138" s="159" t="s">
        <v>965</v>
      </c>
      <c r="C138" s="159" t="s">
        <v>966</v>
      </c>
      <c r="D138" s="159" t="s">
        <v>357</v>
      </c>
      <c r="E138" s="159" t="s">
        <v>95</v>
      </c>
      <c r="F138" s="160" t="s">
        <v>37</v>
      </c>
      <c r="G138" s="160" t="s">
        <v>901</v>
      </c>
      <c r="H138" s="4"/>
      <c r="I138" s="4"/>
      <c r="J138" s="4"/>
      <c r="K138" s="4"/>
      <c r="L138" s="4"/>
      <c r="M138" s="4"/>
      <c r="N138" s="4"/>
      <c r="O138" s="4"/>
      <c r="P138" s="5">
        <f>IF(基本情報登録!$D$10="","",IF(基本情報登録!$D$10=登録データ!D138,1,0))</f>
        <v>0</v>
      </c>
      <c r="Q138" s="3"/>
      <c r="R138" s="3"/>
    </row>
    <row r="139" spans="1:18" x14ac:dyDescent="0.25">
      <c r="A139" s="158">
        <v>137</v>
      </c>
      <c r="B139" s="159" t="s">
        <v>967</v>
      </c>
      <c r="C139" s="159" t="s">
        <v>968</v>
      </c>
      <c r="D139" s="159" t="s">
        <v>357</v>
      </c>
      <c r="E139" s="159" t="s">
        <v>95</v>
      </c>
      <c r="F139" s="160" t="s">
        <v>542</v>
      </c>
      <c r="G139" s="160" t="s">
        <v>969</v>
      </c>
      <c r="H139" s="4"/>
      <c r="I139" s="4"/>
      <c r="J139" s="4"/>
      <c r="K139" s="4"/>
      <c r="L139" s="4"/>
      <c r="M139" s="4"/>
      <c r="N139" s="4"/>
      <c r="O139" s="4"/>
      <c r="P139" s="5">
        <f>IF(基本情報登録!$D$10="","",IF(基本情報登録!$D$10=登録データ!D139,1,0))</f>
        <v>0</v>
      </c>
      <c r="Q139" s="3"/>
      <c r="R139" s="3"/>
    </row>
    <row r="140" spans="1:18" x14ac:dyDescent="0.25">
      <c r="A140" s="158">
        <v>138</v>
      </c>
      <c r="B140" s="159" t="s">
        <v>970</v>
      </c>
      <c r="C140" s="159" t="s">
        <v>971</v>
      </c>
      <c r="D140" s="159" t="s">
        <v>357</v>
      </c>
      <c r="E140" s="159" t="s">
        <v>95</v>
      </c>
      <c r="F140" s="160" t="s">
        <v>96</v>
      </c>
      <c r="G140" s="160" t="s">
        <v>686</v>
      </c>
      <c r="H140" s="4"/>
      <c r="I140" s="4"/>
      <c r="J140" s="4"/>
      <c r="K140" s="4"/>
      <c r="L140" s="4"/>
      <c r="M140" s="4"/>
      <c r="N140" s="4"/>
      <c r="O140" s="4"/>
      <c r="P140" s="5">
        <f>IF(基本情報登録!$D$10="","",IF(基本情報登録!$D$10=登録データ!D140,1,0))</f>
        <v>0</v>
      </c>
      <c r="Q140" s="3"/>
      <c r="R140" s="3"/>
    </row>
    <row r="141" spans="1:18" x14ac:dyDescent="0.25">
      <c r="A141" s="158">
        <v>139</v>
      </c>
      <c r="B141" s="159" t="s">
        <v>972</v>
      </c>
      <c r="C141" s="159" t="s">
        <v>973</v>
      </c>
      <c r="D141" s="159" t="s">
        <v>357</v>
      </c>
      <c r="E141" s="159" t="s">
        <v>95</v>
      </c>
      <c r="F141" s="160" t="s">
        <v>37</v>
      </c>
      <c r="G141" s="160" t="s">
        <v>974</v>
      </c>
      <c r="H141" s="4"/>
      <c r="I141" s="4"/>
      <c r="J141" s="4"/>
      <c r="K141" s="4"/>
      <c r="L141" s="4"/>
      <c r="M141" s="4"/>
      <c r="N141" s="4"/>
      <c r="O141" s="4"/>
      <c r="P141" s="5">
        <f>IF(基本情報登録!$D$10="","",IF(基本情報登録!$D$10=登録データ!D141,1,0))</f>
        <v>0</v>
      </c>
      <c r="Q141" s="3"/>
      <c r="R141" s="3"/>
    </row>
    <row r="142" spans="1:18" x14ac:dyDescent="0.25">
      <c r="A142" s="158">
        <v>140</v>
      </c>
      <c r="B142" s="159" t="s">
        <v>975</v>
      </c>
      <c r="C142" s="159" t="s">
        <v>976</v>
      </c>
      <c r="D142" s="159" t="s">
        <v>357</v>
      </c>
      <c r="E142" s="159" t="s">
        <v>95</v>
      </c>
      <c r="F142" s="160" t="s">
        <v>96</v>
      </c>
      <c r="G142" s="160" t="s">
        <v>977</v>
      </c>
      <c r="H142" s="4"/>
      <c r="I142" s="4"/>
      <c r="J142" s="4"/>
      <c r="K142" s="4"/>
      <c r="L142" s="4"/>
      <c r="M142" s="4"/>
      <c r="N142" s="4"/>
      <c r="O142" s="4"/>
      <c r="P142" s="5">
        <f>IF(基本情報登録!$D$10="","",IF(基本情報登録!$D$10=登録データ!D142,1,0))</f>
        <v>0</v>
      </c>
      <c r="Q142" s="3"/>
      <c r="R142" s="3"/>
    </row>
    <row r="143" spans="1:18" x14ac:dyDescent="0.25">
      <c r="A143" s="158">
        <v>141</v>
      </c>
      <c r="B143" s="159" t="s">
        <v>889</v>
      </c>
      <c r="C143" s="159" t="s">
        <v>890</v>
      </c>
      <c r="D143" s="159" t="s">
        <v>357</v>
      </c>
      <c r="E143" s="159" t="s">
        <v>60</v>
      </c>
      <c r="F143" s="160" t="s">
        <v>143</v>
      </c>
      <c r="G143" s="160" t="s">
        <v>891</v>
      </c>
      <c r="H143" s="4"/>
      <c r="I143" s="4"/>
      <c r="J143" s="4"/>
      <c r="K143" s="4"/>
      <c r="L143" s="4"/>
      <c r="M143" s="4"/>
      <c r="N143" s="4"/>
      <c r="O143" s="4"/>
      <c r="P143" s="5">
        <f>IF(基本情報登録!$D$10="","",IF(基本情報登録!$D$10=登録データ!D143,1,0))</f>
        <v>0</v>
      </c>
      <c r="Q143" s="3"/>
      <c r="R143" s="3"/>
    </row>
    <row r="144" spans="1:18" x14ac:dyDescent="0.25">
      <c r="A144" s="158">
        <v>142</v>
      </c>
      <c r="B144" s="159" t="s">
        <v>892</v>
      </c>
      <c r="C144" s="159" t="s">
        <v>893</v>
      </c>
      <c r="D144" s="159" t="s">
        <v>357</v>
      </c>
      <c r="E144" s="159" t="s">
        <v>60</v>
      </c>
      <c r="F144" s="160" t="s">
        <v>784</v>
      </c>
      <c r="G144" s="160" t="s">
        <v>894</v>
      </c>
      <c r="H144" s="4"/>
      <c r="I144" s="4"/>
      <c r="J144" s="4"/>
      <c r="K144" s="4"/>
      <c r="L144" s="4"/>
      <c r="M144" s="4"/>
      <c r="N144" s="4"/>
      <c r="O144" s="4"/>
      <c r="P144" s="5">
        <f>IF(基本情報登録!$D$10="","",IF(基本情報登録!$D$10=登録データ!D144,1,0))</f>
        <v>0</v>
      </c>
      <c r="Q144" s="3"/>
      <c r="R144" s="3"/>
    </row>
    <row r="145" spans="1:18" x14ac:dyDescent="0.25">
      <c r="A145" s="158">
        <v>143</v>
      </c>
      <c r="B145" s="159" t="s">
        <v>899</v>
      </c>
      <c r="C145" s="159" t="s">
        <v>900</v>
      </c>
      <c r="D145" s="159" t="s">
        <v>357</v>
      </c>
      <c r="E145" s="159" t="s">
        <v>60</v>
      </c>
      <c r="F145" s="160" t="s">
        <v>37</v>
      </c>
      <c r="G145" s="160" t="s">
        <v>901</v>
      </c>
      <c r="H145" s="4"/>
      <c r="I145" s="4"/>
      <c r="J145" s="4"/>
      <c r="K145" s="4"/>
      <c r="L145" s="4"/>
      <c r="M145" s="4"/>
      <c r="N145" s="4"/>
      <c r="O145" s="4"/>
      <c r="P145" s="5">
        <f>IF(基本情報登録!$D$10="","",IF(基本情報登録!$D$10=登録データ!D145,1,0))</f>
        <v>0</v>
      </c>
      <c r="Q145" s="3"/>
      <c r="R145" s="3"/>
    </row>
    <row r="146" spans="1:18" x14ac:dyDescent="0.25">
      <c r="A146" s="158">
        <v>144</v>
      </c>
      <c r="B146" s="159" t="s">
        <v>897</v>
      </c>
      <c r="C146" s="159" t="s">
        <v>898</v>
      </c>
      <c r="D146" s="159" t="s">
        <v>357</v>
      </c>
      <c r="E146" s="159" t="s">
        <v>60</v>
      </c>
      <c r="F146" s="160" t="s">
        <v>52</v>
      </c>
      <c r="G146" s="160" t="s">
        <v>652</v>
      </c>
      <c r="H146" s="4"/>
      <c r="I146" s="4"/>
      <c r="J146" s="4"/>
      <c r="K146" s="4"/>
      <c r="L146" s="4"/>
      <c r="M146" s="4"/>
      <c r="N146" s="4"/>
      <c r="O146" s="4"/>
      <c r="P146" s="5">
        <f>IF(基本情報登録!$D$10="","",IF(基本情報登録!$D$10=登録データ!D146,1,0))</f>
        <v>0</v>
      </c>
      <c r="Q146" s="3"/>
      <c r="R146" s="3"/>
    </row>
    <row r="147" spans="1:18" x14ac:dyDescent="0.25">
      <c r="A147" s="158">
        <v>145</v>
      </c>
      <c r="B147" s="159" t="s">
        <v>902</v>
      </c>
      <c r="C147" s="159" t="s">
        <v>903</v>
      </c>
      <c r="D147" s="159" t="s">
        <v>357</v>
      </c>
      <c r="E147" s="159" t="s">
        <v>60</v>
      </c>
      <c r="F147" s="160" t="s">
        <v>52</v>
      </c>
      <c r="G147" s="160" t="s">
        <v>652</v>
      </c>
      <c r="H147" s="4"/>
      <c r="I147" s="4"/>
      <c r="J147" s="4"/>
      <c r="K147" s="4"/>
      <c r="L147" s="4"/>
      <c r="M147" s="4"/>
      <c r="N147" s="4"/>
      <c r="O147" s="4"/>
      <c r="P147" s="5">
        <f>IF(基本情報登録!$D$10="","",IF(基本情報登録!$D$10=登録データ!D147,1,0))</f>
        <v>0</v>
      </c>
      <c r="Q147" s="3"/>
      <c r="R147" s="3"/>
    </row>
    <row r="148" spans="1:18" x14ac:dyDescent="0.25">
      <c r="A148" s="158">
        <v>146</v>
      </c>
      <c r="B148" s="159" t="s">
        <v>904</v>
      </c>
      <c r="C148" s="159" t="s">
        <v>905</v>
      </c>
      <c r="D148" s="159" t="s">
        <v>357</v>
      </c>
      <c r="E148" s="159" t="s">
        <v>60</v>
      </c>
      <c r="F148" s="160" t="s">
        <v>87</v>
      </c>
      <c r="G148" s="160" t="s">
        <v>887</v>
      </c>
      <c r="H148" s="4"/>
      <c r="I148" s="4"/>
      <c r="J148" s="4"/>
      <c r="K148" s="4"/>
      <c r="L148" s="4"/>
      <c r="M148" s="4"/>
      <c r="N148" s="4"/>
      <c r="O148" s="4"/>
      <c r="P148" s="5">
        <f>IF(基本情報登録!$D$10="","",IF(基本情報登録!$D$10=登録データ!D148,1,0))</f>
        <v>0</v>
      </c>
      <c r="Q148" s="3"/>
      <c r="R148" s="3"/>
    </row>
    <row r="149" spans="1:18" x14ac:dyDescent="0.25">
      <c r="A149" s="158">
        <v>147</v>
      </c>
      <c r="B149" s="159" t="s">
        <v>3248</v>
      </c>
      <c r="C149" s="159" t="s">
        <v>3249</v>
      </c>
      <c r="D149" s="159" t="s">
        <v>357</v>
      </c>
      <c r="E149" s="159" t="s">
        <v>36</v>
      </c>
      <c r="F149" s="160" t="s">
        <v>52</v>
      </c>
      <c r="G149" s="160" t="s">
        <v>652</v>
      </c>
      <c r="H149" s="4"/>
      <c r="I149" s="4"/>
      <c r="J149" s="4"/>
      <c r="K149" s="4"/>
      <c r="L149" s="4"/>
      <c r="M149" s="4"/>
      <c r="N149" s="4"/>
      <c r="O149" s="4"/>
      <c r="P149" s="5">
        <f>IF(基本情報登録!$D$10="","",IF(基本情報登録!$D$10=登録データ!D149,1,0))</f>
        <v>0</v>
      </c>
      <c r="Q149" s="3"/>
      <c r="R149" s="3"/>
    </row>
    <row r="150" spans="1:18" x14ac:dyDescent="0.25">
      <c r="A150" s="158">
        <v>148</v>
      </c>
      <c r="B150" s="159" t="s">
        <v>3250</v>
      </c>
      <c r="C150" s="159" t="s">
        <v>3251</v>
      </c>
      <c r="D150" s="159" t="s">
        <v>357</v>
      </c>
      <c r="E150" s="159" t="s">
        <v>188</v>
      </c>
      <c r="F150" s="160" t="s">
        <v>52</v>
      </c>
      <c r="G150" s="160" t="s">
        <v>805</v>
      </c>
      <c r="H150" s="4"/>
      <c r="I150" s="4"/>
      <c r="J150" s="4"/>
      <c r="K150" s="4"/>
      <c r="L150" s="4"/>
      <c r="M150" s="4"/>
      <c r="N150" s="4"/>
      <c r="O150" s="4"/>
      <c r="P150" s="5">
        <f>IF(基本情報登録!$D$10="","",IF(基本情報登録!$D$10=登録データ!D150,1,0))</f>
        <v>0</v>
      </c>
      <c r="Q150" s="3"/>
      <c r="R150" s="3"/>
    </row>
    <row r="151" spans="1:18" x14ac:dyDescent="0.25">
      <c r="A151" s="158">
        <v>149</v>
      </c>
      <c r="B151" s="159" t="s">
        <v>1803</v>
      </c>
      <c r="C151" s="159" t="s">
        <v>1804</v>
      </c>
      <c r="D151" s="159" t="s">
        <v>357</v>
      </c>
      <c r="E151" s="159" t="s">
        <v>188</v>
      </c>
      <c r="F151" s="160" t="s">
        <v>52</v>
      </c>
      <c r="G151" s="160" t="s">
        <v>1109</v>
      </c>
      <c r="H151" s="4"/>
      <c r="I151" s="4"/>
      <c r="J151" s="4"/>
      <c r="K151" s="4"/>
      <c r="L151" s="4"/>
      <c r="M151" s="4"/>
      <c r="N151" s="4"/>
      <c r="O151" s="4"/>
      <c r="P151" s="5">
        <f>IF(基本情報登録!$D$10="","",IF(基本情報登録!$D$10=登録データ!D151,1,0))</f>
        <v>0</v>
      </c>
      <c r="Q151" s="3"/>
      <c r="R151" s="3"/>
    </row>
    <row r="152" spans="1:18" x14ac:dyDescent="0.25">
      <c r="A152" s="158">
        <v>150</v>
      </c>
      <c r="B152" s="159" t="s">
        <v>1820</v>
      </c>
      <c r="C152" s="159" t="s">
        <v>1821</v>
      </c>
      <c r="D152" s="159" t="s">
        <v>357</v>
      </c>
      <c r="E152" s="159" t="s">
        <v>188</v>
      </c>
      <c r="F152" s="160" t="s">
        <v>52</v>
      </c>
      <c r="G152" s="160" t="s">
        <v>1132</v>
      </c>
      <c r="H152" s="4"/>
      <c r="I152" s="4"/>
      <c r="J152" s="4"/>
      <c r="K152" s="4"/>
      <c r="L152" s="4"/>
      <c r="M152" s="4"/>
      <c r="N152" s="4"/>
      <c r="O152" s="4"/>
      <c r="P152" s="5">
        <f>IF(基本情報登録!$D$10="","",IF(基本情報登録!$D$10=登録データ!D152,1,0))</f>
        <v>0</v>
      </c>
      <c r="Q152" s="3"/>
      <c r="R152" s="3"/>
    </row>
    <row r="153" spans="1:18" x14ac:dyDescent="0.25">
      <c r="A153" s="158">
        <v>151</v>
      </c>
      <c r="B153" s="159" t="s">
        <v>1807</v>
      </c>
      <c r="C153" s="159" t="s">
        <v>1808</v>
      </c>
      <c r="D153" s="159" t="s">
        <v>357</v>
      </c>
      <c r="E153" s="159" t="s">
        <v>188</v>
      </c>
      <c r="F153" s="160" t="s">
        <v>52</v>
      </c>
      <c r="G153" s="160" t="s">
        <v>1275</v>
      </c>
      <c r="H153" s="4"/>
      <c r="I153" s="4"/>
      <c r="J153" s="4"/>
      <c r="K153" s="4"/>
      <c r="L153" s="4"/>
      <c r="M153" s="4"/>
      <c r="N153" s="4"/>
      <c r="O153" s="4"/>
      <c r="P153" s="5">
        <f>IF(基本情報登録!$D$10="","",IF(基本情報登録!$D$10=登録データ!D153,1,0))</f>
        <v>0</v>
      </c>
      <c r="Q153" s="3"/>
      <c r="R153" s="3"/>
    </row>
    <row r="154" spans="1:18" x14ac:dyDescent="0.25">
      <c r="A154" s="158">
        <v>152</v>
      </c>
      <c r="B154" s="159" t="s">
        <v>2370</v>
      </c>
      <c r="C154" s="159" t="s">
        <v>2371</v>
      </c>
      <c r="D154" s="159" t="s">
        <v>357</v>
      </c>
      <c r="E154" s="159" t="s">
        <v>188</v>
      </c>
      <c r="F154" s="160" t="s">
        <v>52</v>
      </c>
      <c r="G154" s="160" t="s">
        <v>1750</v>
      </c>
      <c r="H154" s="4"/>
      <c r="I154" s="4"/>
      <c r="J154" s="4"/>
      <c r="K154" s="4"/>
      <c r="L154" s="4"/>
      <c r="M154" s="4"/>
      <c r="N154" s="4"/>
      <c r="O154" s="4"/>
      <c r="P154" s="5">
        <f>IF(基本情報登録!$D$10="","",IF(基本情報登録!$D$10=登録データ!D154,1,0))</f>
        <v>0</v>
      </c>
      <c r="Q154" s="3"/>
      <c r="R154" s="3"/>
    </row>
    <row r="155" spans="1:18" x14ac:dyDescent="0.25">
      <c r="A155" s="158">
        <v>153</v>
      </c>
      <c r="B155" s="159" t="s">
        <v>3252</v>
      </c>
      <c r="C155" s="159" t="s">
        <v>1796</v>
      </c>
      <c r="D155" s="159" t="s">
        <v>357</v>
      </c>
      <c r="E155" s="159" t="s">
        <v>188</v>
      </c>
      <c r="F155" s="160" t="s">
        <v>52</v>
      </c>
      <c r="G155" s="160" t="s">
        <v>788</v>
      </c>
      <c r="H155" s="4"/>
      <c r="I155" s="4"/>
      <c r="J155" s="4"/>
      <c r="K155" s="4"/>
      <c r="L155" s="4"/>
      <c r="M155" s="4"/>
      <c r="N155" s="4"/>
      <c r="O155" s="4"/>
      <c r="P155" s="5">
        <f>IF(基本情報登録!$D$10="","",IF(基本情報登録!$D$10=登録データ!D155,1,0))</f>
        <v>0</v>
      </c>
      <c r="Q155" s="3"/>
      <c r="R155" s="3"/>
    </row>
    <row r="156" spans="1:18" x14ac:dyDescent="0.25">
      <c r="A156" s="158">
        <v>154</v>
      </c>
      <c r="B156" s="159" t="s">
        <v>1794</v>
      </c>
      <c r="C156" s="159" t="s">
        <v>1795</v>
      </c>
      <c r="D156" s="159" t="s">
        <v>357</v>
      </c>
      <c r="E156" s="159" t="s">
        <v>188</v>
      </c>
      <c r="F156" s="160" t="s">
        <v>52</v>
      </c>
      <c r="G156" s="160" t="s">
        <v>930</v>
      </c>
      <c r="H156" s="4"/>
      <c r="I156" s="4"/>
      <c r="J156" s="4"/>
      <c r="K156" s="4"/>
      <c r="L156" s="4"/>
      <c r="M156" s="4"/>
      <c r="N156" s="4"/>
      <c r="O156" s="4"/>
      <c r="P156" s="5">
        <f>IF(基本情報登録!$D$10="","",IF(基本情報登録!$D$10=登録データ!D156,1,0))</f>
        <v>0</v>
      </c>
      <c r="Q156" s="3"/>
      <c r="R156" s="3"/>
    </row>
    <row r="157" spans="1:18" x14ac:dyDescent="0.25">
      <c r="A157" s="158">
        <v>155</v>
      </c>
      <c r="B157" s="159" t="s">
        <v>1809</v>
      </c>
      <c r="C157" s="159" t="s">
        <v>1810</v>
      </c>
      <c r="D157" s="159" t="s">
        <v>357</v>
      </c>
      <c r="E157" s="159" t="s">
        <v>188</v>
      </c>
      <c r="F157" s="160" t="s">
        <v>52</v>
      </c>
      <c r="G157" s="160" t="s">
        <v>1952</v>
      </c>
      <c r="H157" s="4"/>
      <c r="I157" s="4"/>
      <c r="J157" s="4"/>
      <c r="K157" s="4"/>
      <c r="L157" s="4"/>
      <c r="M157" s="4"/>
      <c r="N157" s="4"/>
      <c r="O157" s="4"/>
      <c r="P157" s="5">
        <f>IF(基本情報登録!$D$10="","",IF(基本情報登録!$D$10=登録データ!D157,1,0))</f>
        <v>0</v>
      </c>
      <c r="Q157" s="3"/>
      <c r="R157" s="3"/>
    </row>
    <row r="158" spans="1:18" x14ac:dyDescent="0.25">
      <c r="A158" s="158">
        <v>156</v>
      </c>
      <c r="B158" s="159" t="s">
        <v>1811</v>
      </c>
      <c r="C158" s="159" t="s">
        <v>1812</v>
      </c>
      <c r="D158" s="159" t="s">
        <v>357</v>
      </c>
      <c r="E158" s="159" t="s">
        <v>188</v>
      </c>
      <c r="F158" s="160" t="s">
        <v>52</v>
      </c>
      <c r="G158" s="160" t="s">
        <v>788</v>
      </c>
      <c r="H158" s="4"/>
      <c r="I158" s="4"/>
      <c r="J158" s="4"/>
      <c r="K158" s="4"/>
      <c r="L158" s="4"/>
      <c r="M158" s="4"/>
      <c r="N158" s="4"/>
      <c r="O158" s="4"/>
      <c r="P158" s="5">
        <f>IF(基本情報登録!$D$10="","",IF(基本情報登録!$D$10=登録データ!D158,1,0))</f>
        <v>0</v>
      </c>
      <c r="Q158" s="3"/>
      <c r="R158" s="3"/>
    </row>
    <row r="159" spans="1:18" x14ac:dyDescent="0.25">
      <c r="A159" s="158">
        <v>157</v>
      </c>
      <c r="B159" s="159" t="s">
        <v>1817</v>
      </c>
      <c r="C159" s="159" t="s">
        <v>1818</v>
      </c>
      <c r="D159" s="159" t="s">
        <v>357</v>
      </c>
      <c r="E159" s="159" t="s">
        <v>188</v>
      </c>
      <c r="F159" s="160" t="s">
        <v>52</v>
      </c>
      <c r="G159" s="160" t="s">
        <v>627</v>
      </c>
      <c r="H159" s="4"/>
      <c r="I159" s="4"/>
      <c r="J159" s="4"/>
      <c r="K159" s="4"/>
      <c r="L159" s="4"/>
      <c r="M159" s="4"/>
      <c r="N159" s="4"/>
      <c r="O159" s="4"/>
      <c r="P159" s="5">
        <f>IF(基本情報登録!$D$10="","",IF(基本情報登録!$D$10=登録データ!D159,1,0))</f>
        <v>0</v>
      </c>
      <c r="Q159" s="3"/>
      <c r="R159" s="3"/>
    </row>
    <row r="160" spans="1:18" x14ac:dyDescent="0.25">
      <c r="A160" s="158">
        <v>158</v>
      </c>
      <c r="B160" s="159" t="s">
        <v>944</v>
      </c>
      <c r="C160" s="159" t="s">
        <v>945</v>
      </c>
      <c r="D160" s="159" t="s">
        <v>357</v>
      </c>
      <c r="E160" s="159" t="s">
        <v>95</v>
      </c>
      <c r="F160" s="160" t="s">
        <v>52</v>
      </c>
      <c r="G160" s="160" t="s">
        <v>693</v>
      </c>
      <c r="H160" s="4"/>
      <c r="I160" s="4"/>
      <c r="J160" s="4"/>
      <c r="K160" s="4"/>
      <c r="L160" s="4"/>
      <c r="M160" s="4"/>
      <c r="N160" s="4"/>
      <c r="O160" s="4"/>
      <c r="P160" s="5">
        <f>IF(基本情報登録!$D$10="","",IF(基本情報登録!$D$10=登録データ!D160,1,0))</f>
        <v>0</v>
      </c>
      <c r="Q160" s="3"/>
      <c r="R160" s="3"/>
    </row>
    <row r="161" spans="1:18" x14ac:dyDescent="0.25">
      <c r="A161" s="158">
        <v>159</v>
      </c>
      <c r="B161" s="159" t="s">
        <v>931</v>
      </c>
      <c r="C161" s="159" t="s">
        <v>932</v>
      </c>
      <c r="D161" s="159" t="s">
        <v>357</v>
      </c>
      <c r="E161" s="159" t="s">
        <v>95</v>
      </c>
      <c r="F161" s="160" t="s">
        <v>52</v>
      </c>
      <c r="G161" s="160" t="s">
        <v>788</v>
      </c>
      <c r="H161" s="4"/>
      <c r="I161" s="4"/>
      <c r="J161" s="4"/>
      <c r="K161" s="4"/>
      <c r="L161" s="4"/>
      <c r="M161" s="4"/>
      <c r="N161" s="4"/>
      <c r="O161" s="4"/>
      <c r="P161" s="5">
        <f>IF(基本情報登録!$D$10="","",IF(基本情報登録!$D$10=登録データ!D161,1,0))</f>
        <v>0</v>
      </c>
      <c r="Q161" s="3"/>
      <c r="R161" s="3"/>
    </row>
    <row r="162" spans="1:18" x14ac:dyDescent="0.25">
      <c r="A162" s="158">
        <v>160</v>
      </c>
      <c r="B162" s="159" t="s">
        <v>933</v>
      </c>
      <c r="C162" s="159" t="s">
        <v>934</v>
      </c>
      <c r="D162" s="159" t="s">
        <v>357</v>
      </c>
      <c r="E162" s="159" t="s">
        <v>95</v>
      </c>
      <c r="F162" s="160" t="s">
        <v>52</v>
      </c>
      <c r="G162" s="160" t="s">
        <v>627</v>
      </c>
      <c r="H162" s="4"/>
      <c r="I162" s="4"/>
      <c r="J162" s="4"/>
      <c r="K162" s="4"/>
      <c r="L162" s="4"/>
      <c r="M162" s="4"/>
      <c r="N162" s="4"/>
      <c r="O162" s="4"/>
      <c r="P162" s="5">
        <f>IF(基本情報登録!$D$10="","",IF(基本情報登録!$D$10=登録データ!D162,1,0))</f>
        <v>0</v>
      </c>
      <c r="Q162" s="3"/>
      <c r="R162" s="3"/>
    </row>
    <row r="163" spans="1:18" x14ac:dyDescent="0.25">
      <c r="A163" s="158">
        <v>161</v>
      </c>
      <c r="B163" s="159" t="s">
        <v>937</v>
      </c>
      <c r="C163" s="159" t="s">
        <v>938</v>
      </c>
      <c r="D163" s="159" t="s">
        <v>357</v>
      </c>
      <c r="E163" s="159" t="s">
        <v>95</v>
      </c>
      <c r="F163" s="160" t="s">
        <v>52</v>
      </c>
      <c r="G163" s="160" t="s">
        <v>880</v>
      </c>
      <c r="H163" s="4"/>
      <c r="I163" s="4"/>
      <c r="J163" s="4"/>
      <c r="K163" s="4"/>
      <c r="L163" s="4"/>
      <c r="M163" s="4"/>
      <c r="N163" s="4"/>
      <c r="O163" s="4"/>
      <c r="P163" s="5">
        <f>IF(基本情報登録!$D$10="","",IF(基本情報登録!$D$10=登録データ!D163,1,0))</f>
        <v>0</v>
      </c>
      <c r="Q163" s="3"/>
      <c r="R163" s="3"/>
    </row>
    <row r="164" spans="1:18" x14ac:dyDescent="0.25">
      <c r="A164" s="158">
        <v>162</v>
      </c>
      <c r="B164" s="159" t="s">
        <v>878</v>
      </c>
      <c r="C164" s="159" t="s">
        <v>879</v>
      </c>
      <c r="D164" s="159" t="s">
        <v>357</v>
      </c>
      <c r="E164" s="159" t="s">
        <v>60</v>
      </c>
      <c r="F164" s="160" t="s">
        <v>52</v>
      </c>
      <c r="G164" s="160" t="s">
        <v>880</v>
      </c>
      <c r="H164" s="4"/>
      <c r="I164" s="4"/>
      <c r="J164" s="4"/>
      <c r="K164" s="4"/>
      <c r="L164" s="4"/>
      <c r="M164" s="4"/>
      <c r="N164" s="4"/>
      <c r="O164" s="4"/>
      <c r="P164" s="5">
        <f>IF(基本情報登録!$D$10="","",IF(基本情報登録!$D$10=登録データ!D164,1,0))</f>
        <v>0</v>
      </c>
      <c r="Q164" s="3"/>
      <c r="R164" s="3"/>
    </row>
    <row r="165" spans="1:18" x14ac:dyDescent="0.25">
      <c r="A165" s="158">
        <v>163</v>
      </c>
      <c r="B165" s="159" t="s">
        <v>875</v>
      </c>
      <c r="C165" s="159" t="s">
        <v>876</v>
      </c>
      <c r="D165" s="159" t="s">
        <v>357</v>
      </c>
      <c r="E165" s="159" t="s">
        <v>60</v>
      </c>
      <c r="F165" s="160" t="s">
        <v>542</v>
      </c>
      <c r="G165" s="160" t="s">
        <v>877</v>
      </c>
      <c r="H165" s="4"/>
      <c r="I165" s="4"/>
      <c r="J165" s="4"/>
      <c r="K165" s="4"/>
      <c r="L165" s="4"/>
      <c r="M165" s="4"/>
      <c r="N165" s="4"/>
      <c r="O165" s="4"/>
      <c r="P165" s="5">
        <f>IF(基本情報登録!$D$10="","",IF(基本情報登録!$D$10=登録データ!D165,1,0))</f>
        <v>0</v>
      </c>
      <c r="Q165" s="3"/>
      <c r="R165" s="3"/>
    </row>
    <row r="166" spans="1:18" x14ac:dyDescent="0.25">
      <c r="A166" s="158">
        <v>164</v>
      </c>
      <c r="B166" s="159" t="s">
        <v>947</v>
      </c>
      <c r="C166" s="159" t="s">
        <v>948</v>
      </c>
      <c r="D166" s="159" t="s">
        <v>357</v>
      </c>
      <c r="E166" s="159" t="s">
        <v>95</v>
      </c>
      <c r="F166" s="160" t="s">
        <v>131</v>
      </c>
      <c r="G166" s="160" t="s">
        <v>486</v>
      </c>
      <c r="H166" s="4"/>
      <c r="I166" s="4"/>
      <c r="J166" s="4"/>
      <c r="K166" s="4"/>
      <c r="L166" s="4"/>
      <c r="M166" s="4"/>
      <c r="N166" s="4"/>
      <c r="O166" s="4"/>
      <c r="P166" s="5">
        <f>IF(基本情報登録!$D$10="","",IF(基本情報登録!$D$10=登録データ!D166,1,0))</f>
        <v>0</v>
      </c>
      <c r="Q166" s="3"/>
      <c r="R166" s="3"/>
    </row>
    <row r="167" spans="1:18" x14ac:dyDescent="0.25">
      <c r="A167" s="158">
        <v>165</v>
      </c>
      <c r="B167" s="159" t="s">
        <v>1003</v>
      </c>
      <c r="C167" s="159" t="s">
        <v>1004</v>
      </c>
      <c r="D167" s="159" t="s">
        <v>357</v>
      </c>
      <c r="E167" s="159" t="s">
        <v>27</v>
      </c>
      <c r="F167" s="160" t="s">
        <v>37</v>
      </c>
      <c r="G167" s="160" t="s">
        <v>1005</v>
      </c>
      <c r="H167" s="4"/>
      <c r="I167" s="4"/>
      <c r="J167" s="4"/>
      <c r="K167" s="4"/>
      <c r="L167" s="4"/>
      <c r="M167" s="4"/>
      <c r="N167" s="4"/>
      <c r="O167" s="4"/>
      <c r="P167" s="5">
        <f>IF(基本情報登録!$D$10="","",IF(基本情報登録!$D$10=登録データ!D167,1,0))</f>
        <v>0</v>
      </c>
      <c r="Q167" s="3"/>
      <c r="R167" s="3"/>
    </row>
    <row r="168" spans="1:18" x14ac:dyDescent="0.25">
      <c r="A168" s="158">
        <v>166</v>
      </c>
      <c r="B168" s="159" t="s">
        <v>1799</v>
      </c>
      <c r="C168" s="159" t="s">
        <v>1800</v>
      </c>
      <c r="D168" s="159" t="s">
        <v>357</v>
      </c>
      <c r="E168" s="159" t="s">
        <v>188</v>
      </c>
      <c r="F168" s="160" t="s">
        <v>96</v>
      </c>
      <c r="G168" s="160" t="s">
        <v>696</v>
      </c>
      <c r="H168" s="4"/>
      <c r="I168" s="4"/>
      <c r="J168" s="4"/>
      <c r="K168" s="4"/>
      <c r="L168" s="4"/>
      <c r="M168" s="4"/>
      <c r="N168" s="4"/>
      <c r="O168" s="4"/>
      <c r="P168" s="5">
        <f>IF(基本情報登録!$D$10="","",IF(基本情報登録!$D$10=登録データ!D168,1,0))</f>
        <v>0</v>
      </c>
      <c r="Q168" s="3"/>
      <c r="R168" s="3"/>
    </row>
    <row r="169" spans="1:18" x14ac:dyDescent="0.25">
      <c r="A169" s="158">
        <v>167</v>
      </c>
      <c r="B169" s="159" t="s">
        <v>935</v>
      </c>
      <c r="C169" s="159" t="s">
        <v>936</v>
      </c>
      <c r="D169" s="159" t="s">
        <v>357</v>
      </c>
      <c r="E169" s="159" t="s">
        <v>95</v>
      </c>
      <c r="F169" s="160" t="s">
        <v>96</v>
      </c>
      <c r="G169" s="160" t="s">
        <v>829</v>
      </c>
      <c r="H169" s="4"/>
      <c r="I169" s="4"/>
      <c r="J169" s="4"/>
      <c r="K169" s="4"/>
      <c r="L169" s="4"/>
      <c r="M169" s="4"/>
      <c r="N169" s="4"/>
      <c r="O169" s="4"/>
      <c r="P169" s="5">
        <f>IF(基本情報登録!$D$10="","",IF(基本情報登録!$D$10=登録データ!D169,1,0))</f>
        <v>0</v>
      </c>
      <c r="Q169" s="3"/>
      <c r="R169" s="3"/>
    </row>
    <row r="170" spans="1:18" x14ac:dyDescent="0.25">
      <c r="A170" s="158">
        <v>168</v>
      </c>
      <c r="B170" s="159" t="s">
        <v>1418</v>
      </c>
      <c r="C170" s="159" t="s">
        <v>1419</v>
      </c>
      <c r="D170" s="159" t="s">
        <v>357</v>
      </c>
      <c r="E170" s="159" t="s">
        <v>95</v>
      </c>
      <c r="F170" s="160" t="s">
        <v>151</v>
      </c>
      <c r="G170" s="160" t="s">
        <v>1420</v>
      </c>
      <c r="H170" s="4"/>
      <c r="I170" s="4"/>
      <c r="J170" s="4"/>
      <c r="K170" s="4"/>
      <c r="L170" s="4"/>
      <c r="M170" s="4"/>
      <c r="N170" s="4"/>
      <c r="O170" s="4"/>
      <c r="P170" s="5">
        <f>IF(基本情報登録!$D$10="","",IF(基本情報登録!$D$10=登録データ!D170,1,0))</f>
        <v>0</v>
      </c>
      <c r="Q170" s="3"/>
      <c r="R170" s="3"/>
    </row>
    <row r="171" spans="1:18" x14ac:dyDescent="0.25">
      <c r="A171" s="158">
        <v>169</v>
      </c>
      <c r="B171" s="159" t="s">
        <v>942</v>
      </c>
      <c r="C171" s="159" t="s">
        <v>943</v>
      </c>
      <c r="D171" s="159" t="s">
        <v>357</v>
      </c>
      <c r="E171" s="159" t="s">
        <v>95</v>
      </c>
      <c r="F171" s="160" t="s">
        <v>131</v>
      </c>
      <c r="G171" s="160" t="s">
        <v>737</v>
      </c>
      <c r="H171" s="4"/>
      <c r="I171" s="4"/>
      <c r="J171" s="4"/>
      <c r="K171" s="4"/>
      <c r="L171" s="4"/>
      <c r="M171" s="4"/>
      <c r="N171" s="4"/>
      <c r="O171" s="4"/>
      <c r="P171" s="5">
        <f>IF(基本情報登録!$D$10="","",IF(基本情報登録!$D$10=登録データ!D171,1,0))</f>
        <v>0</v>
      </c>
      <c r="Q171" s="3"/>
      <c r="R171" s="3"/>
    </row>
    <row r="172" spans="1:18" x14ac:dyDescent="0.25">
      <c r="A172" s="158">
        <v>170</v>
      </c>
      <c r="B172" s="159" t="s">
        <v>939</v>
      </c>
      <c r="C172" s="159" t="s">
        <v>940</v>
      </c>
      <c r="D172" s="159" t="s">
        <v>357</v>
      </c>
      <c r="E172" s="159" t="s">
        <v>95</v>
      </c>
      <c r="F172" s="160" t="s">
        <v>37</v>
      </c>
      <c r="G172" s="160" t="s">
        <v>1471</v>
      </c>
      <c r="H172" s="4"/>
      <c r="I172" s="4"/>
      <c r="J172" s="4"/>
      <c r="K172" s="4"/>
      <c r="L172" s="4"/>
      <c r="M172" s="4"/>
      <c r="N172" s="4"/>
      <c r="O172" s="4"/>
      <c r="P172" s="5">
        <f>IF(基本情報登録!$D$10="","",IF(基本情報登録!$D$10=登録データ!D172,1,0))</f>
        <v>0</v>
      </c>
      <c r="Q172" s="3"/>
      <c r="R172" s="3"/>
    </row>
    <row r="173" spans="1:18" x14ac:dyDescent="0.25">
      <c r="A173" s="158">
        <v>171</v>
      </c>
      <c r="B173" s="159" t="s">
        <v>870</v>
      </c>
      <c r="C173" s="159" t="s">
        <v>871</v>
      </c>
      <c r="D173" s="159" t="s">
        <v>357</v>
      </c>
      <c r="E173" s="159" t="s">
        <v>60</v>
      </c>
      <c r="F173" s="160" t="s">
        <v>166</v>
      </c>
      <c r="G173" s="160" t="s">
        <v>806</v>
      </c>
      <c r="H173" s="4"/>
      <c r="I173" s="4"/>
      <c r="J173" s="4"/>
      <c r="K173" s="4"/>
      <c r="L173" s="4"/>
      <c r="M173" s="4"/>
      <c r="N173" s="4"/>
      <c r="O173" s="4"/>
      <c r="P173" s="5">
        <f>IF(基本情報登録!$D$10="","",IF(基本情報登録!$D$10=登録データ!D173,1,0))</f>
        <v>0</v>
      </c>
      <c r="Q173" s="3"/>
      <c r="R173" s="3"/>
    </row>
    <row r="174" spans="1:18" x14ac:dyDescent="0.25">
      <c r="A174" s="158">
        <v>172</v>
      </c>
      <c r="B174" s="159" t="s">
        <v>872</v>
      </c>
      <c r="C174" s="159" t="s">
        <v>873</v>
      </c>
      <c r="D174" s="159" t="s">
        <v>357</v>
      </c>
      <c r="E174" s="159" t="s">
        <v>60</v>
      </c>
      <c r="F174" s="160" t="s">
        <v>96</v>
      </c>
      <c r="G174" s="160" t="s">
        <v>874</v>
      </c>
      <c r="H174" s="4"/>
      <c r="I174" s="4"/>
      <c r="J174" s="4"/>
      <c r="K174" s="4"/>
      <c r="L174" s="4"/>
      <c r="M174" s="4"/>
      <c r="N174" s="4"/>
      <c r="O174" s="4"/>
      <c r="P174" s="5">
        <f>IF(基本情報登録!$D$10="","",IF(基本情報登録!$D$10=登録データ!D174,1,0))</f>
        <v>0</v>
      </c>
      <c r="Q174" s="3"/>
      <c r="R174" s="3"/>
    </row>
    <row r="175" spans="1:18" x14ac:dyDescent="0.25">
      <c r="A175" s="158">
        <v>173</v>
      </c>
      <c r="B175" s="159" t="s">
        <v>881</v>
      </c>
      <c r="C175" s="159" t="s">
        <v>882</v>
      </c>
      <c r="D175" s="159" t="s">
        <v>357</v>
      </c>
      <c r="E175" s="159" t="s">
        <v>60</v>
      </c>
      <c r="F175" s="160" t="s">
        <v>436</v>
      </c>
      <c r="G175" s="160" t="s">
        <v>883</v>
      </c>
      <c r="H175" s="4"/>
      <c r="I175" s="4"/>
      <c r="J175" s="4"/>
      <c r="K175" s="4"/>
      <c r="L175" s="4"/>
      <c r="M175" s="4"/>
      <c r="N175" s="4"/>
      <c r="O175" s="4"/>
      <c r="P175" s="5">
        <f>IF(基本情報登録!$D$10="","",IF(基本情報登録!$D$10=登録データ!D175,1,0))</f>
        <v>0</v>
      </c>
      <c r="Q175" s="3"/>
      <c r="R175" s="3"/>
    </row>
    <row r="176" spans="1:18" x14ac:dyDescent="0.25">
      <c r="A176" s="158">
        <v>174</v>
      </c>
      <c r="B176" s="159" t="s">
        <v>1815</v>
      </c>
      <c r="C176" s="159" t="s">
        <v>1816</v>
      </c>
      <c r="D176" s="159" t="s">
        <v>357</v>
      </c>
      <c r="E176" s="159" t="s">
        <v>188</v>
      </c>
      <c r="F176" s="160" t="s">
        <v>118</v>
      </c>
      <c r="G176" s="160" t="s">
        <v>679</v>
      </c>
      <c r="H176" s="4"/>
      <c r="I176" s="4"/>
      <c r="J176" s="4"/>
      <c r="K176" s="4"/>
      <c r="L176" s="4"/>
      <c r="M176" s="4"/>
      <c r="N176" s="4"/>
      <c r="O176" s="4"/>
      <c r="P176" s="5">
        <f>IF(基本情報登録!$D$10="","",IF(基本情報登録!$D$10=登録データ!D176,1,0))</f>
        <v>0</v>
      </c>
      <c r="Q176" s="3"/>
      <c r="R176" s="3"/>
    </row>
    <row r="177" spans="1:18" x14ac:dyDescent="0.25">
      <c r="A177" s="158">
        <v>175</v>
      </c>
      <c r="B177" s="159" t="s">
        <v>3253</v>
      </c>
      <c r="C177" s="159" t="s">
        <v>3254</v>
      </c>
      <c r="D177" s="159" t="s">
        <v>357</v>
      </c>
      <c r="E177" s="159" t="s">
        <v>188</v>
      </c>
      <c r="F177" s="160" t="s">
        <v>131</v>
      </c>
      <c r="G177" s="160" t="s">
        <v>1535</v>
      </c>
      <c r="H177" s="4"/>
      <c r="I177" s="4"/>
      <c r="J177" s="4"/>
      <c r="K177" s="4"/>
      <c r="L177" s="4"/>
      <c r="M177" s="4"/>
      <c r="N177" s="4"/>
      <c r="O177" s="4"/>
      <c r="P177" s="5">
        <f>IF(基本情報登録!$D$10="","",IF(基本情報登録!$D$10=登録データ!D177,1,0))</f>
        <v>0</v>
      </c>
      <c r="Q177" s="3"/>
      <c r="R177" s="3"/>
    </row>
    <row r="178" spans="1:18" x14ac:dyDescent="0.25">
      <c r="A178" s="158">
        <v>176</v>
      </c>
      <c r="B178" s="159" t="s">
        <v>1797</v>
      </c>
      <c r="C178" s="159" t="s">
        <v>1798</v>
      </c>
      <c r="D178" s="159" t="s">
        <v>357</v>
      </c>
      <c r="E178" s="159" t="s">
        <v>188</v>
      </c>
      <c r="F178" s="160" t="s">
        <v>28</v>
      </c>
      <c r="G178" s="160" t="s">
        <v>1664</v>
      </c>
      <c r="H178" s="4"/>
      <c r="I178" s="4"/>
      <c r="J178" s="4"/>
      <c r="K178" s="4"/>
      <c r="L178" s="4"/>
      <c r="M178" s="4"/>
      <c r="N178" s="4"/>
      <c r="O178" s="4"/>
      <c r="P178" s="5">
        <f>IF(基本情報登録!$D$10="","",IF(基本情報登録!$D$10=登録データ!D178,1,0))</f>
        <v>0</v>
      </c>
      <c r="Q178" s="3"/>
      <c r="R178" s="3"/>
    </row>
    <row r="179" spans="1:18" x14ac:dyDescent="0.25">
      <c r="A179" s="158">
        <v>177</v>
      </c>
      <c r="B179" s="159" t="s">
        <v>1805</v>
      </c>
      <c r="C179" s="159" t="s">
        <v>1806</v>
      </c>
      <c r="D179" s="159" t="s">
        <v>357</v>
      </c>
      <c r="E179" s="159" t="s">
        <v>188</v>
      </c>
      <c r="F179" s="160" t="s">
        <v>118</v>
      </c>
      <c r="G179" s="160" t="s">
        <v>704</v>
      </c>
      <c r="H179" s="4"/>
      <c r="I179" s="4"/>
      <c r="J179" s="4"/>
      <c r="K179" s="4"/>
      <c r="L179" s="4"/>
      <c r="M179" s="4"/>
      <c r="N179" s="4"/>
      <c r="O179" s="4"/>
      <c r="P179" s="5">
        <f>IF(基本情報登録!$D$10="","",IF(基本情報登録!$D$10=登録データ!D179,1,0))</f>
        <v>0</v>
      </c>
      <c r="Q179" s="3"/>
      <c r="R179" s="3"/>
    </row>
    <row r="180" spans="1:18" x14ac:dyDescent="0.25">
      <c r="A180" s="158">
        <v>178</v>
      </c>
      <c r="B180" s="159" t="s">
        <v>1801</v>
      </c>
      <c r="C180" s="159" t="s">
        <v>1802</v>
      </c>
      <c r="D180" s="159" t="s">
        <v>357</v>
      </c>
      <c r="E180" s="159" t="s">
        <v>188</v>
      </c>
      <c r="F180" s="160" t="s">
        <v>28</v>
      </c>
      <c r="G180" s="160" t="s">
        <v>620</v>
      </c>
      <c r="H180" s="4"/>
      <c r="I180" s="4"/>
      <c r="J180" s="4"/>
      <c r="K180" s="4"/>
      <c r="L180" s="4"/>
      <c r="M180" s="4"/>
      <c r="N180" s="4"/>
      <c r="O180" s="4"/>
      <c r="P180" s="5">
        <f>IF(基本情報登録!$D$10="","",IF(基本情報登録!$D$10=登録データ!D180,1,0))</f>
        <v>0</v>
      </c>
      <c r="Q180" s="3"/>
      <c r="R180" s="3"/>
    </row>
    <row r="181" spans="1:18" x14ac:dyDescent="0.25">
      <c r="A181" s="158">
        <v>179</v>
      </c>
      <c r="B181" s="159" t="s">
        <v>3255</v>
      </c>
      <c r="C181" s="159" t="s">
        <v>1819</v>
      </c>
      <c r="D181" s="159" t="s">
        <v>357</v>
      </c>
      <c r="E181" s="159" t="s">
        <v>188</v>
      </c>
      <c r="F181" s="160" t="s">
        <v>61</v>
      </c>
      <c r="G181" s="160" t="s">
        <v>914</v>
      </c>
      <c r="H181" s="4"/>
      <c r="I181" s="4"/>
      <c r="J181" s="4"/>
      <c r="K181" s="4"/>
      <c r="L181" s="4"/>
      <c r="M181" s="4"/>
      <c r="N181" s="4"/>
      <c r="O181" s="4"/>
      <c r="P181" s="5">
        <f>IF(基本情報登録!$D$10="","",IF(基本情報登録!$D$10=登録データ!D181,1,0))</f>
        <v>0</v>
      </c>
      <c r="Q181" s="3"/>
      <c r="R181" s="3"/>
    </row>
    <row r="182" spans="1:18" x14ac:dyDescent="0.25">
      <c r="A182" s="158">
        <v>180</v>
      </c>
      <c r="B182" s="159" t="s">
        <v>895</v>
      </c>
      <c r="C182" s="159" t="s">
        <v>896</v>
      </c>
      <c r="D182" s="159" t="s">
        <v>357</v>
      </c>
      <c r="E182" s="159" t="s">
        <v>27</v>
      </c>
      <c r="F182" s="160" t="s">
        <v>166</v>
      </c>
      <c r="G182" s="160" t="s">
        <v>231</v>
      </c>
      <c r="H182" s="4"/>
      <c r="I182" s="4"/>
      <c r="J182" s="4"/>
      <c r="K182" s="4"/>
      <c r="L182" s="4"/>
      <c r="M182" s="4"/>
      <c r="N182" s="4"/>
      <c r="O182" s="4"/>
      <c r="P182" s="5">
        <f>IF(基本情報登録!$D$10="","",IF(基本情報登録!$D$10=登録データ!D182,1,0))</f>
        <v>0</v>
      </c>
      <c r="Q182" s="3"/>
      <c r="R182" s="3"/>
    </row>
    <row r="183" spans="1:18" x14ac:dyDescent="0.25">
      <c r="A183" s="158">
        <v>181</v>
      </c>
      <c r="B183" s="159" t="s">
        <v>1012</v>
      </c>
      <c r="C183" s="159" t="s">
        <v>1013</v>
      </c>
      <c r="D183" s="159" t="s">
        <v>380</v>
      </c>
      <c r="E183" s="159" t="s">
        <v>60</v>
      </c>
      <c r="F183" s="160" t="s">
        <v>87</v>
      </c>
      <c r="G183" s="160" t="s">
        <v>1086</v>
      </c>
      <c r="H183" s="4"/>
      <c r="I183" s="4"/>
      <c r="J183" s="4"/>
      <c r="K183" s="4"/>
      <c r="L183" s="4"/>
      <c r="M183" s="4"/>
      <c r="N183" s="4"/>
      <c r="O183" s="4"/>
      <c r="P183" s="5">
        <f>IF(基本情報登録!$D$10="","",IF(基本情報登録!$D$10=登録データ!D183,1,0))</f>
        <v>0</v>
      </c>
      <c r="Q183" s="3"/>
      <c r="R183" s="3"/>
    </row>
    <row r="184" spans="1:18" x14ac:dyDescent="0.25">
      <c r="A184" s="158">
        <v>182</v>
      </c>
      <c r="B184" s="159" t="s">
        <v>1014</v>
      </c>
      <c r="C184" s="159" t="s">
        <v>1015</v>
      </c>
      <c r="D184" s="159" t="s">
        <v>380</v>
      </c>
      <c r="E184" s="159" t="s">
        <v>95</v>
      </c>
      <c r="F184" s="160" t="s">
        <v>118</v>
      </c>
      <c r="G184" s="160" t="s">
        <v>637</v>
      </c>
      <c r="H184" s="4"/>
      <c r="I184" s="4"/>
      <c r="J184" s="4"/>
      <c r="K184" s="4"/>
      <c r="L184" s="4"/>
      <c r="M184" s="4"/>
      <c r="N184" s="4"/>
      <c r="O184" s="4"/>
      <c r="P184" s="5">
        <f>IF(基本情報登録!$D$10="","",IF(基本情報登録!$D$10=登録データ!D184,1,0))</f>
        <v>0</v>
      </c>
      <c r="Q184" s="3"/>
      <c r="R184" s="3"/>
    </row>
    <row r="185" spans="1:18" x14ac:dyDescent="0.25">
      <c r="A185" s="158">
        <v>183</v>
      </c>
      <c r="B185" s="159" t="s">
        <v>1017</v>
      </c>
      <c r="C185" s="159" t="s">
        <v>1018</v>
      </c>
      <c r="D185" s="159" t="s">
        <v>380</v>
      </c>
      <c r="E185" s="159" t="s">
        <v>188</v>
      </c>
      <c r="F185" s="160" t="s">
        <v>87</v>
      </c>
      <c r="G185" s="160" t="s">
        <v>1086</v>
      </c>
      <c r="H185" s="4"/>
      <c r="I185" s="4"/>
      <c r="J185" s="4"/>
      <c r="K185" s="4"/>
      <c r="L185" s="4"/>
      <c r="M185" s="4"/>
      <c r="N185" s="4"/>
      <c r="O185" s="4"/>
      <c r="P185" s="5">
        <f>IF(基本情報登録!$D$10="","",IF(基本情報登録!$D$10=登録データ!D185,1,0))</f>
        <v>0</v>
      </c>
      <c r="Q185" s="3"/>
      <c r="R185" s="3"/>
    </row>
    <row r="186" spans="1:18" x14ac:dyDescent="0.25">
      <c r="A186" s="158">
        <v>184</v>
      </c>
      <c r="B186" s="159" t="s">
        <v>1019</v>
      </c>
      <c r="C186" s="159" t="s">
        <v>1020</v>
      </c>
      <c r="D186" s="159" t="s">
        <v>380</v>
      </c>
      <c r="E186" s="159" t="s">
        <v>188</v>
      </c>
      <c r="F186" s="160" t="s">
        <v>87</v>
      </c>
      <c r="G186" s="160" t="s">
        <v>1021</v>
      </c>
      <c r="H186" s="4"/>
      <c r="I186" s="4"/>
      <c r="J186" s="4"/>
      <c r="K186" s="4"/>
      <c r="L186" s="4"/>
      <c r="M186" s="4"/>
      <c r="N186" s="4"/>
      <c r="O186" s="4"/>
      <c r="P186" s="5">
        <f>IF(基本情報登録!$D$10="","",IF(基本情報登録!$D$10=登録データ!D186,1,0))</f>
        <v>0</v>
      </c>
      <c r="Q186" s="3"/>
      <c r="R186" s="3"/>
    </row>
    <row r="187" spans="1:18" x14ac:dyDescent="0.25">
      <c r="A187" s="158">
        <v>185</v>
      </c>
      <c r="B187" s="159" t="s">
        <v>1210</v>
      </c>
      <c r="C187" s="159" t="s">
        <v>1211</v>
      </c>
      <c r="D187" s="159" t="s">
        <v>127</v>
      </c>
      <c r="E187" s="159" t="s">
        <v>60</v>
      </c>
      <c r="F187" s="160" t="s">
        <v>52</v>
      </c>
      <c r="G187" s="160" t="s">
        <v>1212</v>
      </c>
      <c r="H187" s="4"/>
      <c r="I187" s="4"/>
      <c r="J187" s="4"/>
      <c r="K187" s="4"/>
      <c r="L187" s="4"/>
      <c r="M187" s="4"/>
      <c r="N187" s="4"/>
      <c r="O187" s="4"/>
      <c r="P187" s="5">
        <f>IF(基本情報登録!$D$10="","",IF(基本情報登録!$D$10=登録データ!D187,1,0))</f>
        <v>0</v>
      </c>
      <c r="Q187" s="3"/>
      <c r="R187" s="3"/>
    </row>
    <row r="188" spans="1:18" x14ac:dyDescent="0.25">
      <c r="A188" s="158">
        <v>186</v>
      </c>
      <c r="B188" s="159" t="s">
        <v>1173</v>
      </c>
      <c r="C188" s="159" t="s">
        <v>1174</v>
      </c>
      <c r="D188" s="159" t="s">
        <v>127</v>
      </c>
      <c r="E188" s="159" t="s">
        <v>60</v>
      </c>
      <c r="F188" s="160" t="s">
        <v>647</v>
      </c>
      <c r="G188" s="160" t="s">
        <v>4499</v>
      </c>
      <c r="H188" s="4"/>
      <c r="I188" s="4"/>
      <c r="J188" s="4"/>
      <c r="K188" s="4"/>
      <c r="L188" s="4"/>
      <c r="M188" s="4"/>
      <c r="N188" s="4"/>
      <c r="O188" s="4"/>
      <c r="P188" s="5">
        <f>IF(基本情報登録!$D$10="","",IF(基本情報登録!$D$10=登録データ!D188,1,0))</f>
        <v>0</v>
      </c>
      <c r="Q188" s="3"/>
      <c r="R188" s="3"/>
    </row>
    <row r="189" spans="1:18" x14ac:dyDescent="0.25">
      <c r="A189" s="158">
        <v>187</v>
      </c>
      <c r="B189" s="159" t="s">
        <v>1183</v>
      </c>
      <c r="C189" s="159" t="s">
        <v>1184</v>
      </c>
      <c r="D189" s="159" t="s">
        <v>127</v>
      </c>
      <c r="E189" s="159" t="s">
        <v>60</v>
      </c>
      <c r="F189" s="160" t="s">
        <v>52</v>
      </c>
      <c r="G189" s="160" t="s">
        <v>356</v>
      </c>
      <c r="H189" s="4"/>
      <c r="I189" s="4"/>
      <c r="J189" s="4"/>
      <c r="K189" s="4"/>
      <c r="L189" s="4"/>
      <c r="M189" s="4"/>
      <c r="N189" s="4"/>
      <c r="O189" s="4"/>
      <c r="P189" s="5">
        <f>IF(基本情報登録!$D$10="","",IF(基本情報登録!$D$10=登録データ!D189,1,0))</f>
        <v>0</v>
      </c>
      <c r="Q189" s="3"/>
      <c r="R189" s="3"/>
    </row>
    <row r="190" spans="1:18" x14ac:dyDescent="0.25">
      <c r="A190" s="158">
        <v>188</v>
      </c>
      <c r="B190" s="159" t="s">
        <v>1161</v>
      </c>
      <c r="C190" s="159" t="s">
        <v>1162</v>
      </c>
      <c r="D190" s="159" t="s">
        <v>127</v>
      </c>
      <c r="E190" s="159" t="s">
        <v>60</v>
      </c>
      <c r="F190" s="160" t="s">
        <v>118</v>
      </c>
      <c r="G190" s="160" t="s">
        <v>653</v>
      </c>
      <c r="H190" s="4"/>
      <c r="I190" s="4"/>
      <c r="J190" s="4"/>
      <c r="K190" s="4"/>
      <c r="L190" s="4"/>
      <c r="M190" s="4"/>
      <c r="N190" s="4"/>
      <c r="O190" s="4"/>
      <c r="P190" s="5">
        <f>IF(基本情報登録!$D$10="","",IF(基本情報登録!$D$10=登録データ!D190,1,0))</f>
        <v>0</v>
      </c>
      <c r="Q190" s="3"/>
      <c r="R190" s="3"/>
    </row>
    <row r="191" spans="1:18" x14ac:dyDescent="0.25">
      <c r="A191" s="158">
        <v>189</v>
      </c>
      <c r="B191" s="159" t="s">
        <v>1230</v>
      </c>
      <c r="C191" s="159" t="s">
        <v>1231</v>
      </c>
      <c r="D191" s="159" t="s">
        <v>127</v>
      </c>
      <c r="E191" s="159" t="s">
        <v>60</v>
      </c>
      <c r="F191" s="160" t="s">
        <v>68</v>
      </c>
      <c r="G191" s="160" t="s">
        <v>4500</v>
      </c>
      <c r="H191" s="4"/>
      <c r="I191" s="4"/>
      <c r="J191" s="4"/>
      <c r="K191" s="4"/>
      <c r="L191" s="4"/>
      <c r="M191" s="4"/>
      <c r="N191" s="4"/>
      <c r="O191" s="4"/>
      <c r="P191" s="5">
        <f>IF(基本情報登録!$D$10="","",IF(基本情報登録!$D$10=登録データ!D191,1,0))</f>
        <v>0</v>
      </c>
      <c r="Q191" s="3"/>
      <c r="R191" s="3"/>
    </row>
    <row r="192" spans="1:18" x14ac:dyDescent="0.25">
      <c r="A192" s="158">
        <v>190</v>
      </c>
      <c r="B192" s="159" t="s">
        <v>1219</v>
      </c>
      <c r="C192" s="159" t="s">
        <v>1220</v>
      </c>
      <c r="D192" s="159" t="s">
        <v>127</v>
      </c>
      <c r="E192" s="159" t="s">
        <v>60</v>
      </c>
      <c r="F192" s="160" t="s">
        <v>166</v>
      </c>
      <c r="G192" s="160" t="s">
        <v>1221</v>
      </c>
      <c r="H192" s="4"/>
      <c r="I192" s="4"/>
      <c r="J192" s="4"/>
      <c r="K192" s="4"/>
      <c r="L192" s="4"/>
      <c r="M192" s="4"/>
      <c r="N192" s="4"/>
      <c r="O192" s="4"/>
      <c r="P192" s="5">
        <f>IF(基本情報登録!$D$10="","",IF(基本情報登録!$D$10=登録データ!D192,1,0))</f>
        <v>0</v>
      </c>
      <c r="Q192" s="3"/>
      <c r="R192" s="3"/>
    </row>
    <row r="193" spans="1:18" x14ac:dyDescent="0.25">
      <c r="A193" s="158">
        <v>191</v>
      </c>
      <c r="B193" s="159" t="s">
        <v>1189</v>
      </c>
      <c r="C193" s="159" t="s">
        <v>1190</v>
      </c>
      <c r="D193" s="159" t="s">
        <v>127</v>
      </c>
      <c r="E193" s="159" t="s">
        <v>60</v>
      </c>
      <c r="F193" s="160" t="s">
        <v>52</v>
      </c>
      <c r="G193" s="160" t="s">
        <v>4501</v>
      </c>
      <c r="H193" s="4"/>
      <c r="I193" s="4"/>
      <c r="J193" s="4"/>
      <c r="K193" s="4"/>
      <c r="L193" s="4"/>
      <c r="M193" s="4"/>
      <c r="N193" s="4"/>
      <c r="O193" s="4"/>
      <c r="P193" s="5">
        <f>IF(基本情報登録!$D$10="","",IF(基本情報登録!$D$10=登録データ!D193,1,0))</f>
        <v>0</v>
      </c>
      <c r="Q193" s="3"/>
      <c r="R193" s="3"/>
    </row>
    <row r="194" spans="1:18" x14ac:dyDescent="0.25">
      <c r="A194" s="158">
        <v>192</v>
      </c>
      <c r="B194" s="159" t="s">
        <v>1201</v>
      </c>
      <c r="C194" s="159" t="s">
        <v>811</v>
      </c>
      <c r="D194" s="159" t="s">
        <v>127</v>
      </c>
      <c r="E194" s="159" t="s">
        <v>60</v>
      </c>
      <c r="F194" s="160" t="s">
        <v>166</v>
      </c>
      <c r="G194" s="160" t="s">
        <v>1202</v>
      </c>
      <c r="H194" s="4"/>
      <c r="I194" s="4"/>
      <c r="J194" s="4"/>
      <c r="K194" s="4"/>
      <c r="L194" s="4"/>
      <c r="M194" s="4"/>
      <c r="N194" s="4"/>
      <c r="O194" s="4"/>
      <c r="P194" s="5">
        <f>IF(基本情報登録!$D$10="","",IF(基本情報登録!$D$10=登録データ!D194,1,0))</f>
        <v>0</v>
      </c>
      <c r="Q194" s="3"/>
      <c r="R194" s="3"/>
    </row>
    <row r="195" spans="1:18" x14ac:dyDescent="0.25">
      <c r="A195" s="158">
        <v>193</v>
      </c>
      <c r="B195" s="159" t="s">
        <v>1178</v>
      </c>
      <c r="C195" s="159" t="s">
        <v>1179</v>
      </c>
      <c r="D195" s="159" t="s">
        <v>127</v>
      </c>
      <c r="E195" s="159" t="s">
        <v>60</v>
      </c>
      <c r="F195" s="160" t="s">
        <v>52</v>
      </c>
      <c r="G195" s="160" t="s">
        <v>641</v>
      </c>
      <c r="H195" s="4"/>
      <c r="I195" s="4"/>
      <c r="J195" s="4"/>
      <c r="K195" s="4"/>
      <c r="L195" s="4"/>
      <c r="M195" s="4"/>
      <c r="N195" s="4"/>
      <c r="O195" s="4"/>
      <c r="P195" s="5">
        <f>IF(基本情報登録!$D$10="","",IF(基本情報登録!$D$10=登録データ!D195,1,0))</f>
        <v>0</v>
      </c>
      <c r="Q195" s="3"/>
      <c r="R195" s="3"/>
    </row>
    <row r="196" spans="1:18" x14ac:dyDescent="0.25">
      <c r="A196" s="158">
        <v>194</v>
      </c>
      <c r="B196" s="159" t="s">
        <v>1180</v>
      </c>
      <c r="C196" s="159" t="s">
        <v>1181</v>
      </c>
      <c r="D196" s="159" t="s">
        <v>127</v>
      </c>
      <c r="E196" s="159" t="s">
        <v>60</v>
      </c>
      <c r="F196" s="160" t="s">
        <v>37</v>
      </c>
      <c r="G196" s="160" t="s">
        <v>1177</v>
      </c>
      <c r="H196" s="4"/>
      <c r="I196" s="4"/>
      <c r="J196" s="4"/>
      <c r="K196" s="4"/>
      <c r="L196" s="4"/>
      <c r="M196" s="4"/>
      <c r="N196" s="4"/>
      <c r="O196" s="4"/>
      <c r="P196" s="5">
        <f>IF(基本情報登録!$D$10="","",IF(基本情報登録!$D$10=登録データ!D196,1,0))</f>
        <v>0</v>
      </c>
      <c r="Q196" s="3"/>
      <c r="R196" s="3"/>
    </row>
    <row r="197" spans="1:18" x14ac:dyDescent="0.25">
      <c r="A197" s="158">
        <v>195</v>
      </c>
      <c r="B197" s="159" t="s">
        <v>1198</v>
      </c>
      <c r="C197" s="159" t="s">
        <v>1199</v>
      </c>
      <c r="D197" s="159" t="s">
        <v>127</v>
      </c>
      <c r="E197" s="159" t="s">
        <v>60</v>
      </c>
      <c r="F197" s="160" t="s">
        <v>136</v>
      </c>
      <c r="G197" s="160" t="s">
        <v>1200</v>
      </c>
      <c r="H197" s="4"/>
      <c r="I197" s="4"/>
      <c r="J197" s="4"/>
      <c r="K197" s="4"/>
      <c r="L197" s="4"/>
      <c r="M197" s="4"/>
      <c r="N197" s="4"/>
      <c r="O197" s="4"/>
      <c r="P197" s="5">
        <f>IF(基本情報登録!$D$10="","",IF(基本情報登録!$D$10=登録データ!D197,1,0))</f>
        <v>0</v>
      </c>
      <c r="Q197" s="3"/>
      <c r="R197" s="3"/>
    </row>
    <row r="198" spans="1:18" x14ac:dyDescent="0.25">
      <c r="A198" s="158">
        <v>196</v>
      </c>
      <c r="B198" s="159" t="s">
        <v>1222</v>
      </c>
      <c r="C198" s="159" t="s">
        <v>1223</v>
      </c>
      <c r="D198" s="159" t="s">
        <v>127</v>
      </c>
      <c r="E198" s="159" t="s">
        <v>60</v>
      </c>
      <c r="F198" s="160" t="s">
        <v>37</v>
      </c>
      <c r="G198" s="160" t="s">
        <v>1224</v>
      </c>
      <c r="H198" s="4"/>
      <c r="I198" s="4"/>
      <c r="J198" s="4"/>
      <c r="K198" s="4"/>
      <c r="L198" s="4"/>
      <c r="M198" s="4"/>
      <c r="N198" s="4"/>
      <c r="O198" s="4"/>
      <c r="P198" s="5">
        <f>IF(基本情報登録!$D$10="","",IF(基本情報登録!$D$10=登録データ!D198,1,0))</f>
        <v>0</v>
      </c>
      <c r="Q198" s="3"/>
      <c r="R198" s="3"/>
    </row>
    <row r="199" spans="1:18" x14ac:dyDescent="0.25">
      <c r="A199" s="158">
        <v>197</v>
      </c>
      <c r="B199" s="159" t="s">
        <v>1225</v>
      </c>
      <c r="C199" s="159" t="s">
        <v>1226</v>
      </c>
      <c r="D199" s="159" t="s">
        <v>127</v>
      </c>
      <c r="E199" s="159" t="s">
        <v>60</v>
      </c>
      <c r="F199" s="160" t="s">
        <v>28</v>
      </c>
      <c r="G199" s="160" t="s">
        <v>833</v>
      </c>
      <c r="H199" s="4"/>
      <c r="I199" s="4"/>
      <c r="J199" s="4"/>
      <c r="K199" s="4"/>
      <c r="L199" s="4"/>
      <c r="M199" s="4"/>
      <c r="N199" s="4"/>
      <c r="O199" s="4"/>
      <c r="P199" s="5">
        <f>IF(基本情報登録!$D$10="","",IF(基本情報登録!$D$10=登録データ!D199,1,0))</f>
        <v>0</v>
      </c>
      <c r="Q199" s="3"/>
      <c r="R199" s="3"/>
    </row>
    <row r="200" spans="1:18" x14ac:dyDescent="0.25">
      <c r="A200" s="158">
        <v>198</v>
      </c>
      <c r="B200" s="159" t="s">
        <v>1191</v>
      </c>
      <c r="C200" s="159" t="s">
        <v>1192</v>
      </c>
      <c r="D200" s="159" t="s">
        <v>127</v>
      </c>
      <c r="E200" s="159" t="s">
        <v>60</v>
      </c>
      <c r="F200" s="160" t="s">
        <v>556</v>
      </c>
      <c r="G200" s="160" t="s">
        <v>912</v>
      </c>
      <c r="H200" s="4"/>
      <c r="I200" s="4"/>
      <c r="J200" s="4"/>
      <c r="K200" s="4"/>
      <c r="L200" s="4"/>
      <c r="M200" s="4"/>
      <c r="N200" s="4"/>
      <c r="O200" s="4"/>
      <c r="P200" s="5">
        <f>IF(基本情報登録!$D$10="","",IF(基本情報登録!$D$10=登録データ!D200,1,0))</f>
        <v>0</v>
      </c>
      <c r="Q200" s="3"/>
      <c r="R200" s="3"/>
    </row>
    <row r="201" spans="1:18" x14ac:dyDescent="0.25">
      <c r="A201" s="158">
        <v>199</v>
      </c>
      <c r="B201" s="159" t="s">
        <v>1196</v>
      </c>
      <c r="C201" s="159" t="s">
        <v>1197</v>
      </c>
      <c r="D201" s="159" t="s">
        <v>127</v>
      </c>
      <c r="E201" s="159" t="s">
        <v>60</v>
      </c>
      <c r="F201" s="160" t="s">
        <v>143</v>
      </c>
      <c r="G201" s="160" t="s">
        <v>888</v>
      </c>
      <c r="H201" s="4"/>
      <c r="I201" s="4"/>
      <c r="J201" s="4"/>
      <c r="K201" s="4"/>
      <c r="L201" s="4"/>
      <c r="M201" s="4"/>
      <c r="N201" s="4"/>
      <c r="O201" s="4"/>
      <c r="P201" s="5">
        <f>IF(基本情報登録!$D$10="","",IF(基本情報登録!$D$10=登録データ!D201,1,0))</f>
        <v>0</v>
      </c>
      <c r="Q201" s="3"/>
      <c r="R201" s="3"/>
    </row>
    <row r="202" spans="1:18" x14ac:dyDescent="0.25">
      <c r="A202" s="158">
        <v>200</v>
      </c>
      <c r="B202" s="159" t="s">
        <v>1227</v>
      </c>
      <c r="C202" s="159" t="s">
        <v>1228</v>
      </c>
      <c r="D202" s="159" t="s">
        <v>127</v>
      </c>
      <c r="E202" s="159" t="s">
        <v>60</v>
      </c>
      <c r="F202" s="160" t="s">
        <v>37</v>
      </c>
      <c r="G202" s="160" t="s">
        <v>1229</v>
      </c>
      <c r="H202" s="4"/>
      <c r="I202" s="4"/>
      <c r="J202" s="4"/>
      <c r="K202" s="4"/>
      <c r="L202" s="4"/>
      <c r="M202" s="4"/>
      <c r="N202" s="4"/>
      <c r="O202" s="4"/>
      <c r="P202" s="5">
        <f>IF(基本情報登録!$D$10="","",IF(基本情報登録!$D$10=登録データ!D202,1,0))</f>
        <v>0</v>
      </c>
      <c r="Q202" s="3"/>
      <c r="R202" s="3"/>
    </row>
    <row r="203" spans="1:18" x14ac:dyDescent="0.25">
      <c r="A203" s="158">
        <v>201</v>
      </c>
      <c r="B203" s="159" t="s">
        <v>1166</v>
      </c>
      <c r="C203" s="159" t="s">
        <v>1167</v>
      </c>
      <c r="D203" s="159" t="s">
        <v>127</v>
      </c>
      <c r="E203" s="159" t="s">
        <v>60</v>
      </c>
      <c r="F203" s="160" t="s">
        <v>87</v>
      </c>
      <c r="G203" s="160" t="s">
        <v>1168</v>
      </c>
      <c r="H203" s="4"/>
      <c r="I203" s="4"/>
      <c r="J203" s="4"/>
      <c r="K203" s="4"/>
      <c r="L203" s="4"/>
      <c r="M203" s="4"/>
      <c r="N203" s="4"/>
      <c r="O203" s="4"/>
      <c r="P203" s="5">
        <f>IF(基本情報登録!$D$10="","",IF(基本情報登録!$D$10=登録データ!D203,1,0))</f>
        <v>0</v>
      </c>
      <c r="Q203" s="3"/>
      <c r="R203" s="3"/>
    </row>
    <row r="204" spans="1:18" x14ac:dyDescent="0.25">
      <c r="A204" s="158">
        <v>202</v>
      </c>
      <c r="B204" s="159" t="s">
        <v>1175</v>
      </c>
      <c r="C204" s="159" t="s">
        <v>1176</v>
      </c>
      <c r="D204" s="159" t="s">
        <v>127</v>
      </c>
      <c r="E204" s="159" t="s">
        <v>60</v>
      </c>
      <c r="F204" s="160" t="s">
        <v>37</v>
      </c>
      <c r="G204" s="160" t="s">
        <v>1177</v>
      </c>
      <c r="H204" s="4"/>
      <c r="I204" s="4"/>
      <c r="J204" s="4"/>
      <c r="K204" s="4"/>
      <c r="L204" s="4"/>
      <c r="M204" s="4"/>
      <c r="N204" s="4"/>
      <c r="O204" s="4"/>
      <c r="P204" s="5">
        <f>IF(基本情報登録!$D$10="","",IF(基本情報登録!$D$10=登録データ!D204,1,0))</f>
        <v>0</v>
      </c>
      <c r="Q204" s="3"/>
      <c r="R204" s="3"/>
    </row>
    <row r="205" spans="1:18" x14ac:dyDescent="0.25">
      <c r="A205" s="158">
        <v>203</v>
      </c>
      <c r="B205" s="159" t="s">
        <v>1203</v>
      </c>
      <c r="C205" s="159" t="s">
        <v>1204</v>
      </c>
      <c r="D205" s="159" t="s">
        <v>127</v>
      </c>
      <c r="E205" s="159" t="s">
        <v>60</v>
      </c>
      <c r="F205" s="160" t="s">
        <v>52</v>
      </c>
      <c r="G205" s="160" t="s">
        <v>693</v>
      </c>
      <c r="H205" s="4"/>
      <c r="I205" s="4"/>
      <c r="J205" s="4"/>
      <c r="K205" s="4"/>
      <c r="L205" s="4"/>
      <c r="M205" s="4"/>
      <c r="N205" s="4"/>
      <c r="O205" s="4"/>
      <c r="P205" s="5">
        <f>IF(基本情報登録!$D$10="","",IF(基本情報登録!$D$10=登録データ!D205,1,0))</f>
        <v>0</v>
      </c>
      <c r="Q205" s="3"/>
      <c r="R205" s="3"/>
    </row>
    <row r="206" spans="1:18" x14ac:dyDescent="0.25">
      <c r="A206" s="158">
        <v>204</v>
      </c>
      <c r="B206" s="159" t="s">
        <v>1163</v>
      </c>
      <c r="C206" s="159" t="s">
        <v>3256</v>
      </c>
      <c r="D206" s="159" t="s">
        <v>127</v>
      </c>
      <c r="E206" s="159" t="s">
        <v>60</v>
      </c>
      <c r="F206" s="160" t="s">
        <v>52</v>
      </c>
      <c r="G206" s="160" t="s">
        <v>652</v>
      </c>
      <c r="H206" s="4"/>
      <c r="I206" s="4"/>
      <c r="J206" s="4"/>
      <c r="K206" s="4"/>
      <c r="L206" s="4"/>
      <c r="M206" s="4"/>
      <c r="N206" s="4"/>
      <c r="O206" s="4"/>
      <c r="P206" s="5">
        <f>IF(基本情報登録!$D$10="","",IF(基本情報登録!$D$10=登録データ!D206,1,0))</f>
        <v>0</v>
      </c>
      <c r="Q206" s="3"/>
      <c r="R206" s="3"/>
    </row>
    <row r="207" spans="1:18" x14ac:dyDescent="0.25">
      <c r="A207" s="158">
        <v>205</v>
      </c>
      <c r="B207" s="159" t="s">
        <v>1187</v>
      </c>
      <c r="C207" s="159" t="s">
        <v>1188</v>
      </c>
      <c r="D207" s="159" t="s">
        <v>127</v>
      </c>
      <c r="E207" s="159" t="s">
        <v>60</v>
      </c>
      <c r="F207" s="160" t="s">
        <v>52</v>
      </c>
      <c r="G207" s="160" t="s">
        <v>636</v>
      </c>
      <c r="H207" s="4"/>
      <c r="I207" s="4"/>
      <c r="J207" s="4"/>
      <c r="K207" s="4"/>
      <c r="L207" s="4"/>
      <c r="M207" s="4"/>
      <c r="N207" s="4"/>
      <c r="O207" s="4"/>
      <c r="P207" s="5">
        <f>IF(基本情報登録!$D$10="","",IF(基本情報登録!$D$10=登録データ!D207,1,0))</f>
        <v>0</v>
      </c>
      <c r="Q207" s="3"/>
      <c r="R207" s="3"/>
    </row>
    <row r="208" spans="1:18" x14ac:dyDescent="0.25">
      <c r="A208" s="158">
        <v>206</v>
      </c>
      <c r="B208" s="159" t="s">
        <v>1215</v>
      </c>
      <c r="C208" s="159" t="s">
        <v>1216</v>
      </c>
      <c r="D208" s="159" t="s">
        <v>127</v>
      </c>
      <c r="E208" s="159" t="s">
        <v>60</v>
      </c>
      <c r="F208" s="160" t="s">
        <v>542</v>
      </c>
      <c r="G208" s="160" t="s">
        <v>844</v>
      </c>
      <c r="H208" s="4"/>
      <c r="I208" s="4"/>
      <c r="J208" s="4"/>
      <c r="K208" s="4"/>
      <c r="L208" s="4"/>
      <c r="M208" s="4"/>
      <c r="N208" s="4"/>
      <c r="O208" s="4"/>
      <c r="P208" s="5">
        <f>IF(基本情報登録!$D$10="","",IF(基本情報登録!$D$10=登録データ!D208,1,0))</f>
        <v>0</v>
      </c>
      <c r="Q208" s="3"/>
      <c r="R208" s="3"/>
    </row>
    <row r="209" spans="1:18" x14ac:dyDescent="0.25">
      <c r="A209" s="158">
        <v>207</v>
      </c>
      <c r="B209" s="159" t="s">
        <v>1193</v>
      </c>
      <c r="C209" s="159" t="s">
        <v>1194</v>
      </c>
      <c r="D209" s="159" t="s">
        <v>127</v>
      </c>
      <c r="E209" s="159" t="s">
        <v>60</v>
      </c>
      <c r="F209" s="160" t="s">
        <v>143</v>
      </c>
      <c r="G209" s="160" t="s">
        <v>1195</v>
      </c>
      <c r="H209" s="4"/>
      <c r="I209" s="4"/>
      <c r="J209" s="4"/>
      <c r="K209" s="4"/>
      <c r="L209" s="4"/>
      <c r="M209" s="4"/>
      <c r="N209" s="4"/>
      <c r="O209" s="4"/>
      <c r="P209" s="5">
        <f>IF(基本情報登録!$D$10="","",IF(基本情報登録!$D$10=登録データ!D209,1,0))</f>
        <v>0</v>
      </c>
      <c r="Q209" s="3"/>
      <c r="R209" s="3"/>
    </row>
    <row r="210" spans="1:18" x14ac:dyDescent="0.25">
      <c r="A210" s="158">
        <v>208</v>
      </c>
      <c r="B210" s="159" t="s">
        <v>1213</v>
      </c>
      <c r="C210" s="159" t="s">
        <v>1214</v>
      </c>
      <c r="D210" s="159" t="s">
        <v>127</v>
      </c>
      <c r="E210" s="159" t="s">
        <v>60</v>
      </c>
      <c r="F210" s="160" t="s">
        <v>52</v>
      </c>
      <c r="G210" s="160" t="s">
        <v>984</v>
      </c>
      <c r="H210" s="4"/>
      <c r="I210" s="4"/>
      <c r="J210" s="4"/>
      <c r="K210" s="4"/>
      <c r="L210" s="4"/>
      <c r="M210" s="4"/>
      <c r="N210" s="4"/>
      <c r="O210" s="4"/>
      <c r="P210" s="5">
        <f>IF(基本情報登録!$D$10="","",IF(基本情報登録!$D$10=登録データ!D210,1,0))</f>
        <v>0</v>
      </c>
      <c r="Q210" s="3"/>
      <c r="R210" s="3"/>
    </row>
    <row r="211" spans="1:18" x14ac:dyDescent="0.25">
      <c r="A211" s="158">
        <v>209</v>
      </c>
      <c r="B211" s="159" t="s">
        <v>2416</v>
      </c>
      <c r="C211" s="159" t="s">
        <v>2417</v>
      </c>
      <c r="D211" s="159" t="s">
        <v>127</v>
      </c>
      <c r="E211" s="159" t="s">
        <v>60</v>
      </c>
      <c r="F211" s="160" t="s">
        <v>52</v>
      </c>
      <c r="G211" s="160" t="s">
        <v>533</v>
      </c>
      <c r="H211" s="4"/>
      <c r="I211" s="4"/>
      <c r="J211" s="4"/>
      <c r="K211" s="4"/>
      <c r="L211" s="4"/>
      <c r="M211" s="4"/>
      <c r="N211" s="4"/>
      <c r="O211" s="4"/>
      <c r="P211" s="5">
        <f>IF(基本情報登録!$D$10="","",IF(基本情報登録!$D$10=登録データ!D211,1,0))</f>
        <v>0</v>
      </c>
      <c r="Q211" s="3"/>
      <c r="R211" s="3"/>
    </row>
    <row r="212" spans="1:18" x14ac:dyDescent="0.25">
      <c r="A212" s="158">
        <v>210</v>
      </c>
      <c r="B212" s="159" t="s">
        <v>1164</v>
      </c>
      <c r="C212" s="159" t="s">
        <v>1165</v>
      </c>
      <c r="D212" s="159" t="s">
        <v>127</v>
      </c>
      <c r="E212" s="159" t="s">
        <v>60</v>
      </c>
      <c r="F212" s="160" t="s">
        <v>143</v>
      </c>
      <c r="G212" s="160" t="s">
        <v>888</v>
      </c>
      <c r="H212" s="4"/>
      <c r="I212" s="4"/>
      <c r="J212" s="4"/>
      <c r="K212" s="4"/>
      <c r="L212" s="4"/>
      <c r="M212" s="4"/>
      <c r="N212" s="4"/>
      <c r="O212" s="4"/>
      <c r="P212" s="5">
        <f>IF(基本情報登録!$D$10="","",IF(基本情報登録!$D$10=登録データ!D212,1,0))</f>
        <v>0</v>
      </c>
      <c r="Q212" s="3"/>
      <c r="R212" s="3"/>
    </row>
    <row r="213" spans="1:18" x14ac:dyDescent="0.25">
      <c r="A213" s="158">
        <v>211</v>
      </c>
      <c r="B213" s="159" t="s">
        <v>1334</v>
      </c>
      <c r="C213" s="159" t="s">
        <v>1335</v>
      </c>
      <c r="D213" s="159" t="s">
        <v>127</v>
      </c>
      <c r="E213" s="159" t="s">
        <v>95</v>
      </c>
      <c r="F213" s="160" t="s">
        <v>166</v>
      </c>
      <c r="G213" s="160" t="s">
        <v>806</v>
      </c>
      <c r="H213" s="4"/>
      <c r="I213" s="4"/>
      <c r="J213" s="4"/>
      <c r="K213" s="4"/>
      <c r="L213" s="4"/>
      <c r="M213" s="4"/>
      <c r="N213" s="4"/>
      <c r="O213" s="4"/>
      <c r="P213" s="5">
        <f>IF(基本情報登録!$D$10="","",IF(基本情報登録!$D$10=登録データ!D213,1,0))</f>
        <v>0</v>
      </c>
      <c r="Q213" s="3"/>
      <c r="R213" s="3"/>
    </row>
    <row r="214" spans="1:18" x14ac:dyDescent="0.25">
      <c r="A214" s="158">
        <v>212</v>
      </c>
      <c r="B214" s="159" t="s">
        <v>1301</v>
      </c>
      <c r="C214" s="159" t="s">
        <v>1302</v>
      </c>
      <c r="D214" s="159" t="s">
        <v>127</v>
      </c>
      <c r="E214" s="159" t="s">
        <v>95</v>
      </c>
      <c r="F214" s="160" t="s">
        <v>166</v>
      </c>
      <c r="G214" s="160" t="s">
        <v>1303</v>
      </c>
      <c r="H214" s="4"/>
      <c r="I214" s="4"/>
      <c r="J214" s="4"/>
      <c r="K214" s="4"/>
      <c r="L214" s="4"/>
      <c r="M214" s="4"/>
      <c r="N214" s="4"/>
      <c r="O214" s="4"/>
      <c r="P214" s="5">
        <f>IF(基本情報登録!$D$10="","",IF(基本情報登録!$D$10=登録データ!D214,1,0))</f>
        <v>0</v>
      </c>
      <c r="Q214" s="3"/>
      <c r="R214" s="3"/>
    </row>
    <row r="215" spans="1:18" x14ac:dyDescent="0.25">
      <c r="A215" s="158">
        <v>213</v>
      </c>
      <c r="B215" s="159" t="s">
        <v>1342</v>
      </c>
      <c r="C215" s="159" t="s">
        <v>1343</v>
      </c>
      <c r="D215" s="159" t="s">
        <v>127</v>
      </c>
      <c r="E215" s="159" t="s">
        <v>95</v>
      </c>
      <c r="F215" s="160" t="s">
        <v>52</v>
      </c>
      <c r="G215" s="160" t="s">
        <v>761</v>
      </c>
      <c r="H215" s="4"/>
      <c r="I215" s="4"/>
      <c r="J215" s="4"/>
      <c r="K215" s="4"/>
      <c r="L215" s="4"/>
      <c r="M215" s="4"/>
      <c r="N215" s="4"/>
      <c r="O215" s="4"/>
      <c r="P215" s="5">
        <f>IF(基本情報登録!$D$10="","",IF(基本情報登録!$D$10=登録データ!D215,1,0))</f>
        <v>0</v>
      </c>
      <c r="Q215" s="3"/>
      <c r="R215" s="3"/>
    </row>
    <row r="216" spans="1:18" x14ac:dyDescent="0.25">
      <c r="A216" s="158">
        <v>214</v>
      </c>
      <c r="B216" s="159" t="s">
        <v>1288</v>
      </c>
      <c r="C216" s="159" t="s">
        <v>1289</v>
      </c>
      <c r="D216" s="159" t="s">
        <v>127</v>
      </c>
      <c r="E216" s="159" t="s">
        <v>95</v>
      </c>
      <c r="F216" s="160" t="s">
        <v>131</v>
      </c>
      <c r="G216" s="160" t="s">
        <v>486</v>
      </c>
      <c r="H216" s="4"/>
      <c r="I216" s="4"/>
      <c r="J216" s="4"/>
      <c r="K216" s="4"/>
      <c r="L216" s="4"/>
      <c r="M216" s="4"/>
      <c r="N216" s="4"/>
      <c r="O216" s="4"/>
      <c r="P216" s="5">
        <f>IF(基本情報登録!$D$10="","",IF(基本情報登録!$D$10=登録データ!D216,1,0))</f>
        <v>0</v>
      </c>
      <c r="Q216" s="3"/>
      <c r="R216" s="3"/>
    </row>
    <row r="217" spans="1:18" x14ac:dyDescent="0.25">
      <c r="A217" s="158">
        <v>215</v>
      </c>
      <c r="B217" s="159" t="s">
        <v>1311</v>
      </c>
      <c r="C217" s="159" t="s">
        <v>1312</v>
      </c>
      <c r="D217" s="159" t="s">
        <v>127</v>
      </c>
      <c r="E217" s="159" t="s">
        <v>95</v>
      </c>
      <c r="F217" s="160" t="s">
        <v>166</v>
      </c>
      <c r="G217" s="160" t="s">
        <v>1108</v>
      </c>
      <c r="H217" s="4"/>
      <c r="I217" s="4"/>
      <c r="J217" s="4"/>
      <c r="K217" s="4"/>
      <c r="L217" s="4"/>
      <c r="M217" s="4"/>
      <c r="N217" s="4"/>
      <c r="O217" s="4"/>
      <c r="P217" s="5">
        <f>IF(基本情報登録!$D$10="","",IF(基本情報登録!$D$10=登録データ!D217,1,0))</f>
        <v>0</v>
      </c>
      <c r="Q217" s="3"/>
      <c r="R217" s="3"/>
    </row>
    <row r="218" spans="1:18" x14ac:dyDescent="0.25">
      <c r="A218" s="158">
        <v>216</v>
      </c>
      <c r="B218" s="159" t="s">
        <v>1319</v>
      </c>
      <c r="C218" s="159" t="s">
        <v>1320</v>
      </c>
      <c r="D218" s="159" t="s">
        <v>127</v>
      </c>
      <c r="E218" s="159" t="s">
        <v>95</v>
      </c>
      <c r="F218" s="160" t="s">
        <v>131</v>
      </c>
      <c r="G218" s="160" t="s">
        <v>486</v>
      </c>
      <c r="H218" s="4"/>
      <c r="I218" s="4"/>
      <c r="J218" s="4"/>
      <c r="K218" s="4"/>
      <c r="L218" s="4"/>
      <c r="M218" s="4"/>
      <c r="N218" s="4"/>
      <c r="O218" s="4"/>
      <c r="P218" s="5">
        <f>IF(基本情報登録!$D$10="","",IF(基本情報登録!$D$10=登録データ!D218,1,0))</f>
        <v>0</v>
      </c>
      <c r="Q218" s="3"/>
      <c r="R218" s="3"/>
    </row>
    <row r="219" spans="1:18" x14ac:dyDescent="0.25">
      <c r="A219" s="158">
        <v>217</v>
      </c>
      <c r="B219" s="159" t="s">
        <v>1315</v>
      </c>
      <c r="C219" s="159" t="s">
        <v>1316</v>
      </c>
      <c r="D219" s="159" t="s">
        <v>127</v>
      </c>
      <c r="E219" s="159" t="s">
        <v>95</v>
      </c>
      <c r="F219" s="160" t="s">
        <v>52</v>
      </c>
      <c r="G219" s="160" t="s">
        <v>1156</v>
      </c>
      <c r="H219" s="4"/>
      <c r="I219" s="4"/>
      <c r="J219" s="4"/>
      <c r="K219" s="4"/>
      <c r="L219" s="4"/>
      <c r="M219" s="4"/>
      <c r="N219" s="4"/>
      <c r="O219" s="4"/>
      <c r="P219" s="5">
        <f>IF(基本情報登録!$D$10="","",IF(基本情報登録!$D$10=登録データ!D219,1,0))</f>
        <v>0</v>
      </c>
      <c r="Q219" s="3"/>
      <c r="R219" s="3"/>
    </row>
    <row r="220" spans="1:18" x14ac:dyDescent="0.25">
      <c r="A220" s="158">
        <v>218</v>
      </c>
      <c r="B220" s="159" t="s">
        <v>1242</v>
      </c>
      <c r="C220" s="159" t="s">
        <v>1243</v>
      </c>
      <c r="D220" s="159" t="s">
        <v>127</v>
      </c>
      <c r="E220" s="159" t="s">
        <v>95</v>
      </c>
      <c r="F220" s="160" t="s">
        <v>87</v>
      </c>
      <c r="G220" s="160" t="s">
        <v>1244</v>
      </c>
      <c r="H220" s="4"/>
      <c r="I220" s="4"/>
      <c r="J220" s="4"/>
      <c r="K220" s="4"/>
      <c r="L220" s="4"/>
      <c r="M220" s="4"/>
      <c r="N220" s="4"/>
      <c r="O220" s="4"/>
      <c r="P220" s="5">
        <f>IF(基本情報登録!$D$10="","",IF(基本情報登録!$D$10=登録データ!D220,1,0))</f>
        <v>0</v>
      </c>
      <c r="Q220" s="3"/>
      <c r="R220" s="3"/>
    </row>
    <row r="221" spans="1:18" x14ac:dyDescent="0.25">
      <c r="A221" s="158">
        <v>219</v>
      </c>
      <c r="B221" s="159" t="s">
        <v>1249</v>
      </c>
      <c r="C221" s="159" t="s">
        <v>1250</v>
      </c>
      <c r="D221" s="159" t="s">
        <v>127</v>
      </c>
      <c r="E221" s="159" t="s">
        <v>95</v>
      </c>
      <c r="F221" s="160" t="s">
        <v>52</v>
      </c>
      <c r="G221" s="160" t="s">
        <v>82</v>
      </c>
      <c r="H221" s="4"/>
      <c r="I221" s="4"/>
      <c r="J221" s="4"/>
      <c r="K221" s="4"/>
      <c r="L221" s="4"/>
      <c r="M221" s="4"/>
      <c r="N221" s="4"/>
      <c r="O221" s="4"/>
      <c r="P221" s="5">
        <f>IF(基本情報登録!$D$10="","",IF(基本情報登録!$D$10=登録データ!D221,1,0))</f>
        <v>0</v>
      </c>
      <c r="Q221" s="3"/>
      <c r="R221" s="3"/>
    </row>
    <row r="222" spans="1:18" x14ac:dyDescent="0.25">
      <c r="A222" s="158">
        <v>220</v>
      </c>
      <c r="B222" s="159" t="s">
        <v>1233</v>
      </c>
      <c r="C222" s="159" t="s">
        <v>1234</v>
      </c>
      <c r="D222" s="159" t="s">
        <v>127</v>
      </c>
      <c r="E222" s="159" t="s">
        <v>95</v>
      </c>
      <c r="F222" s="160" t="s">
        <v>143</v>
      </c>
      <c r="G222" s="160" t="s">
        <v>1235</v>
      </c>
      <c r="H222" s="4"/>
      <c r="I222" s="4"/>
      <c r="J222" s="4"/>
      <c r="K222" s="4"/>
      <c r="L222" s="4"/>
      <c r="M222" s="4"/>
      <c r="N222" s="4"/>
      <c r="O222" s="4"/>
      <c r="P222" s="5">
        <f>IF(基本情報登録!$D$10="","",IF(基本情報登録!$D$10=登録データ!D222,1,0))</f>
        <v>0</v>
      </c>
      <c r="Q222" s="3"/>
      <c r="R222" s="3"/>
    </row>
    <row r="223" spans="1:18" x14ac:dyDescent="0.25">
      <c r="A223" s="158">
        <v>221</v>
      </c>
      <c r="B223" s="159" t="s">
        <v>1326</v>
      </c>
      <c r="C223" s="159" t="s">
        <v>1327</v>
      </c>
      <c r="D223" s="159" t="s">
        <v>127</v>
      </c>
      <c r="E223" s="159" t="s">
        <v>95</v>
      </c>
      <c r="F223" s="160" t="s">
        <v>118</v>
      </c>
      <c r="G223" s="160" t="s">
        <v>1328</v>
      </c>
      <c r="H223" s="4"/>
      <c r="I223" s="4"/>
      <c r="J223" s="4"/>
      <c r="K223" s="4"/>
      <c r="L223" s="4"/>
      <c r="M223" s="4"/>
      <c r="N223" s="4"/>
      <c r="O223" s="4"/>
      <c r="P223" s="5">
        <f>IF(基本情報登録!$D$10="","",IF(基本情報登録!$D$10=登録データ!D223,1,0))</f>
        <v>0</v>
      </c>
      <c r="Q223" s="3"/>
      <c r="R223" s="3"/>
    </row>
    <row r="224" spans="1:18" x14ac:dyDescent="0.25">
      <c r="A224" s="158">
        <v>222</v>
      </c>
      <c r="B224" s="159" t="s">
        <v>1340</v>
      </c>
      <c r="C224" s="159" t="s">
        <v>1341</v>
      </c>
      <c r="D224" s="159" t="s">
        <v>127</v>
      </c>
      <c r="E224" s="159" t="s">
        <v>95</v>
      </c>
      <c r="F224" s="160" t="s">
        <v>52</v>
      </c>
      <c r="G224" s="160" t="s">
        <v>636</v>
      </c>
      <c r="H224" s="4"/>
      <c r="I224" s="4"/>
      <c r="J224" s="4"/>
      <c r="K224" s="4"/>
      <c r="L224" s="4"/>
      <c r="M224" s="4"/>
      <c r="N224" s="4"/>
      <c r="O224" s="4"/>
      <c r="P224" s="5">
        <f>IF(基本情報登録!$D$10="","",IF(基本情報登録!$D$10=登録データ!D224,1,0))</f>
        <v>0</v>
      </c>
      <c r="Q224" s="3"/>
      <c r="R224" s="3"/>
    </row>
    <row r="225" spans="1:18" x14ac:dyDescent="0.25">
      <c r="A225" s="158">
        <v>223</v>
      </c>
      <c r="B225" s="159" t="s">
        <v>1309</v>
      </c>
      <c r="C225" s="159" t="s">
        <v>1310</v>
      </c>
      <c r="D225" s="159" t="s">
        <v>127</v>
      </c>
      <c r="E225" s="159" t="s">
        <v>95</v>
      </c>
      <c r="F225" s="160" t="s">
        <v>136</v>
      </c>
      <c r="G225" s="160" t="s">
        <v>1200</v>
      </c>
      <c r="H225" s="4"/>
      <c r="I225" s="4"/>
      <c r="J225" s="4"/>
      <c r="K225" s="4"/>
      <c r="L225" s="4"/>
      <c r="M225" s="4"/>
      <c r="N225" s="4"/>
      <c r="O225" s="4"/>
      <c r="P225" s="5">
        <f>IF(基本情報登録!$D$10="","",IF(基本情報登録!$D$10=登録データ!D225,1,0))</f>
        <v>0</v>
      </c>
      <c r="Q225" s="3"/>
      <c r="R225" s="3"/>
    </row>
    <row r="226" spans="1:18" x14ac:dyDescent="0.25">
      <c r="A226" s="158">
        <v>224</v>
      </c>
      <c r="B226" s="159" t="s">
        <v>1264</v>
      </c>
      <c r="C226" s="159" t="s">
        <v>1265</v>
      </c>
      <c r="D226" s="159" t="s">
        <v>127</v>
      </c>
      <c r="E226" s="159" t="s">
        <v>95</v>
      </c>
      <c r="F226" s="160" t="s">
        <v>1266</v>
      </c>
      <c r="G226" s="160" t="s">
        <v>1267</v>
      </c>
      <c r="H226" s="4"/>
      <c r="I226" s="4"/>
      <c r="J226" s="4"/>
      <c r="K226" s="4"/>
      <c r="L226" s="4"/>
      <c r="M226" s="4"/>
      <c r="N226" s="4"/>
      <c r="O226" s="4"/>
      <c r="P226" s="5">
        <f>IF(基本情報登録!$D$10="","",IF(基本情報登録!$D$10=登録データ!D226,1,0))</f>
        <v>0</v>
      </c>
      <c r="Q226" s="3"/>
      <c r="R226" s="3"/>
    </row>
    <row r="227" spans="1:18" x14ac:dyDescent="0.25">
      <c r="A227" s="158">
        <v>225</v>
      </c>
      <c r="B227" s="159" t="s">
        <v>1299</v>
      </c>
      <c r="C227" s="159" t="s">
        <v>1300</v>
      </c>
      <c r="D227" s="159" t="s">
        <v>127</v>
      </c>
      <c r="E227" s="159" t="s">
        <v>95</v>
      </c>
      <c r="F227" s="160" t="s">
        <v>542</v>
      </c>
      <c r="G227" s="160" t="s">
        <v>877</v>
      </c>
      <c r="H227" s="4"/>
      <c r="I227" s="4"/>
      <c r="J227" s="4"/>
      <c r="K227" s="4"/>
      <c r="L227" s="4"/>
      <c r="M227" s="4"/>
      <c r="N227" s="4"/>
      <c r="O227" s="4"/>
      <c r="P227" s="5">
        <f>IF(基本情報登録!$D$10="","",IF(基本情報登録!$D$10=登録データ!D227,1,0))</f>
        <v>0</v>
      </c>
      <c r="Q227" s="3"/>
      <c r="R227" s="3"/>
    </row>
    <row r="228" spans="1:18" x14ac:dyDescent="0.25">
      <c r="A228" s="158">
        <v>226</v>
      </c>
      <c r="B228" s="159" t="s">
        <v>1270</v>
      </c>
      <c r="C228" s="159" t="s">
        <v>1271</v>
      </c>
      <c r="D228" s="159" t="s">
        <v>127</v>
      </c>
      <c r="E228" s="159" t="s">
        <v>95</v>
      </c>
      <c r="F228" s="160" t="s">
        <v>421</v>
      </c>
      <c r="G228" s="160" t="s">
        <v>1272</v>
      </c>
      <c r="H228" s="4"/>
      <c r="I228" s="4"/>
      <c r="J228" s="4"/>
      <c r="K228" s="4"/>
      <c r="L228" s="4"/>
      <c r="M228" s="4"/>
      <c r="N228" s="4"/>
      <c r="O228" s="4"/>
      <c r="P228" s="5">
        <f>IF(基本情報登録!$D$10="","",IF(基本情報登録!$D$10=登録データ!D228,1,0))</f>
        <v>0</v>
      </c>
      <c r="Q228" s="3"/>
      <c r="R228" s="3"/>
    </row>
    <row r="229" spans="1:18" x14ac:dyDescent="0.25">
      <c r="A229" s="158">
        <v>227</v>
      </c>
      <c r="B229" s="159" t="s">
        <v>1349</v>
      </c>
      <c r="C229" s="159" t="s">
        <v>1350</v>
      </c>
      <c r="D229" s="159" t="s">
        <v>127</v>
      </c>
      <c r="E229" s="159" t="s">
        <v>95</v>
      </c>
      <c r="F229" s="160" t="s">
        <v>436</v>
      </c>
      <c r="G229" s="160" t="s">
        <v>1351</v>
      </c>
      <c r="H229" s="4"/>
      <c r="I229" s="4"/>
      <c r="J229" s="4"/>
      <c r="K229" s="4"/>
      <c r="L229" s="4"/>
      <c r="M229" s="4"/>
      <c r="N229" s="4"/>
      <c r="O229" s="4"/>
      <c r="P229" s="5">
        <f>IF(基本情報登録!$D$10="","",IF(基本情報登録!$D$10=登録データ!D229,1,0))</f>
        <v>0</v>
      </c>
      <c r="Q229" s="3"/>
      <c r="R229" s="3"/>
    </row>
    <row r="230" spans="1:18" x14ac:dyDescent="0.25">
      <c r="A230" s="158">
        <v>228</v>
      </c>
      <c r="B230" s="159" t="s">
        <v>1238</v>
      </c>
      <c r="C230" s="159" t="s">
        <v>1239</v>
      </c>
      <c r="D230" s="159" t="s">
        <v>127</v>
      </c>
      <c r="E230" s="159" t="s">
        <v>95</v>
      </c>
      <c r="F230" s="160" t="s">
        <v>52</v>
      </c>
      <c r="G230" s="160" t="s">
        <v>616</v>
      </c>
      <c r="H230" s="4"/>
      <c r="I230" s="4"/>
      <c r="J230" s="4"/>
      <c r="K230" s="4"/>
      <c r="L230" s="4"/>
      <c r="M230" s="4"/>
      <c r="N230" s="4"/>
      <c r="O230" s="4"/>
      <c r="P230" s="5">
        <f>IF(基本情報登録!$D$10="","",IF(基本情報登録!$D$10=登録データ!D230,1,0))</f>
        <v>0</v>
      </c>
      <c r="Q230" s="3"/>
      <c r="R230" s="3"/>
    </row>
    <row r="231" spans="1:18" x14ac:dyDescent="0.25">
      <c r="A231" s="158">
        <v>229</v>
      </c>
      <c r="B231" s="159" t="s">
        <v>1259</v>
      </c>
      <c r="C231" s="159" t="s">
        <v>1260</v>
      </c>
      <c r="D231" s="159" t="s">
        <v>127</v>
      </c>
      <c r="E231" s="159" t="s">
        <v>95</v>
      </c>
      <c r="F231" s="160" t="s">
        <v>87</v>
      </c>
      <c r="G231" s="160" t="s">
        <v>887</v>
      </c>
      <c r="H231" s="4"/>
      <c r="I231" s="4"/>
      <c r="J231" s="4"/>
      <c r="K231" s="4"/>
      <c r="L231" s="4"/>
      <c r="M231" s="4"/>
      <c r="N231" s="4"/>
      <c r="O231" s="4"/>
      <c r="P231" s="5">
        <f>IF(基本情報登録!$D$10="","",IF(基本情報登録!$D$10=登録データ!D231,1,0))</f>
        <v>0</v>
      </c>
      <c r="Q231" s="3"/>
      <c r="R231" s="3"/>
    </row>
    <row r="232" spans="1:18" x14ac:dyDescent="0.25">
      <c r="A232" s="158">
        <v>230</v>
      </c>
      <c r="B232" s="159" t="s">
        <v>1346</v>
      </c>
      <c r="C232" s="159" t="s">
        <v>1347</v>
      </c>
      <c r="D232" s="159" t="s">
        <v>127</v>
      </c>
      <c r="E232" s="159" t="s">
        <v>95</v>
      </c>
      <c r="F232" s="160" t="s">
        <v>1348</v>
      </c>
      <c r="G232" s="160" t="s">
        <v>4502</v>
      </c>
      <c r="H232" s="4"/>
      <c r="I232" s="4"/>
      <c r="J232" s="4"/>
      <c r="K232" s="4"/>
      <c r="L232" s="4"/>
      <c r="M232" s="4"/>
      <c r="N232" s="4"/>
      <c r="O232" s="4"/>
      <c r="P232" s="5">
        <f>IF(基本情報登録!$D$10="","",IF(基本情報登録!$D$10=登録データ!D232,1,0))</f>
        <v>0</v>
      </c>
      <c r="Q232" s="3"/>
      <c r="R232" s="3"/>
    </row>
    <row r="233" spans="1:18" x14ac:dyDescent="0.25">
      <c r="A233" s="158">
        <v>231</v>
      </c>
      <c r="B233" s="159" t="s">
        <v>1276</v>
      </c>
      <c r="C233" s="159" t="s">
        <v>1277</v>
      </c>
      <c r="D233" s="159" t="s">
        <v>127</v>
      </c>
      <c r="E233" s="159" t="s">
        <v>95</v>
      </c>
      <c r="F233" s="160" t="s">
        <v>143</v>
      </c>
      <c r="G233" s="160" t="s">
        <v>1278</v>
      </c>
      <c r="H233" s="4"/>
      <c r="I233" s="4"/>
      <c r="J233" s="4"/>
      <c r="K233" s="4"/>
      <c r="L233" s="4"/>
      <c r="M233" s="4"/>
      <c r="N233" s="4"/>
      <c r="O233" s="4"/>
      <c r="P233" s="5">
        <f>IF(基本情報登録!$D$10="","",IF(基本情報登録!$D$10=登録データ!D233,1,0))</f>
        <v>0</v>
      </c>
      <c r="Q233" s="3"/>
      <c r="R233" s="3"/>
    </row>
    <row r="234" spans="1:18" x14ac:dyDescent="0.25">
      <c r="A234" s="158">
        <v>232</v>
      </c>
      <c r="B234" s="159" t="s">
        <v>1279</v>
      </c>
      <c r="C234" s="159" t="s">
        <v>1280</v>
      </c>
      <c r="D234" s="159" t="s">
        <v>127</v>
      </c>
      <c r="E234" s="159" t="s">
        <v>95</v>
      </c>
      <c r="F234" s="160" t="s">
        <v>143</v>
      </c>
      <c r="G234" s="160" t="s">
        <v>1195</v>
      </c>
      <c r="H234" s="4"/>
      <c r="I234" s="4"/>
      <c r="J234" s="4"/>
      <c r="K234" s="4"/>
      <c r="L234" s="4"/>
      <c r="M234" s="4"/>
      <c r="N234" s="4"/>
      <c r="O234" s="4"/>
      <c r="P234" s="5">
        <f>IF(基本情報登録!$D$10="","",IF(基本情報登録!$D$10=登録データ!D234,1,0))</f>
        <v>0</v>
      </c>
      <c r="Q234" s="3"/>
      <c r="R234" s="3"/>
    </row>
    <row r="235" spans="1:18" x14ac:dyDescent="0.25">
      <c r="A235" s="158">
        <v>233</v>
      </c>
      <c r="B235" s="159" t="s">
        <v>1333</v>
      </c>
      <c r="C235" s="159" t="s">
        <v>3257</v>
      </c>
      <c r="D235" s="159" t="s">
        <v>127</v>
      </c>
      <c r="E235" s="159" t="s">
        <v>95</v>
      </c>
      <c r="F235" s="160" t="s">
        <v>52</v>
      </c>
      <c r="G235" s="160" t="s">
        <v>641</v>
      </c>
      <c r="H235" s="4"/>
      <c r="I235" s="4"/>
      <c r="J235" s="4"/>
      <c r="K235" s="4"/>
      <c r="L235" s="4"/>
      <c r="M235" s="4"/>
      <c r="N235" s="4"/>
      <c r="O235" s="4"/>
      <c r="P235" s="5">
        <f>IF(基本情報登録!$D$10="","",IF(基本情報登録!$D$10=登録データ!D235,1,0))</f>
        <v>0</v>
      </c>
      <c r="Q235" s="3"/>
      <c r="R235" s="3"/>
    </row>
    <row r="236" spans="1:18" x14ac:dyDescent="0.25">
      <c r="A236" s="158">
        <v>234</v>
      </c>
      <c r="B236" s="159" t="s">
        <v>1256</v>
      </c>
      <c r="C236" s="159" t="s">
        <v>1257</v>
      </c>
      <c r="D236" s="159" t="s">
        <v>127</v>
      </c>
      <c r="E236" s="159" t="s">
        <v>95</v>
      </c>
      <c r="F236" s="160" t="s">
        <v>131</v>
      </c>
      <c r="G236" s="160" t="s">
        <v>1258</v>
      </c>
      <c r="H236" s="4"/>
      <c r="I236" s="4"/>
      <c r="J236" s="4"/>
      <c r="K236" s="4"/>
      <c r="L236" s="4"/>
      <c r="M236" s="4"/>
      <c r="N236" s="4"/>
      <c r="O236" s="4"/>
      <c r="P236" s="5">
        <f>IF(基本情報登録!$D$10="","",IF(基本情報登録!$D$10=登録データ!D236,1,0))</f>
        <v>0</v>
      </c>
      <c r="Q236" s="3"/>
      <c r="R236" s="3"/>
    </row>
    <row r="237" spans="1:18" x14ac:dyDescent="0.25">
      <c r="A237" s="158">
        <v>235</v>
      </c>
      <c r="B237" s="159" t="s">
        <v>1297</v>
      </c>
      <c r="C237" s="159" t="s">
        <v>1298</v>
      </c>
      <c r="D237" s="159" t="s">
        <v>127</v>
      </c>
      <c r="E237" s="159" t="s">
        <v>95</v>
      </c>
      <c r="F237" s="160" t="s">
        <v>118</v>
      </c>
      <c r="G237" s="160" t="s">
        <v>1111</v>
      </c>
      <c r="H237" s="4"/>
      <c r="I237" s="4"/>
      <c r="J237" s="4"/>
      <c r="K237" s="4"/>
      <c r="L237" s="4"/>
      <c r="M237" s="4"/>
      <c r="N237" s="4"/>
      <c r="O237" s="4"/>
      <c r="P237" s="5">
        <f>IF(基本情報登録!$D$10="","",IF(基本情報登録!$D$10=登録データ!D237,1,0))</f>
        <v>0</v>
      </c>
      <c r="Q237" s="3"/>
      <c r="R237" s="3"/>
    </row>
    <row r="238" spans="1:18" x14ac:dyDescent="0.25">
      <c r="A238" s="158">
        <v>236</v>
      </c>
      <c r="B238" s="159" t="s">
        <v>1313</v>
      </c>
      <c r="C238" s="159" t="s">
        <v>1314</v>
      </c>
      <c r="D238" s="159" t="s">
        <v>127</v>
      </c>
      <c r="E238" s="159" t="s">
        <v>95</v>
      </c>
      <c r="F238" s="160" t="s">
        <v>151</v>
      </c>
      <c r="G238" s="160" t="s">
        <v>853</v>
      </c>
      <c r="H238" s="4"/>
      <c r="I238" s="4"/>
      <c r="J238" s="4"/>
      <c r="K238" s="4"/>
      <c r="L238" s="4"/>
      <c r="M238" s="4"/>
      <c r="N238" s="4"/>
      <c r="O238" s="4"/>
      <c r="P238" s="5">
        <f>IF(基本情報登録!$D$10="","",IF(基本情報登録!$D$10=登録データ!D238,1,0))</f>
        <v>0</v>
      </c>
      <c r="Q238" s="3"/>
      <c r="R238" s="3"/>
    </row>
    <row r="239" spans="1:18" x14ac:dyDescent="0.25">
      <c r="A239" s="158">
        <v>237</v>
      </c>
      <c r="B239" s="159" t="s">
        <v>500</v>
      </c>
      <c r="C239" s="159" t="s">
        <v>501</v>
      </c>
      <c r="D239" s="159" t="s">
        <v>127</v>
      </c>
      <c r="E239" s="159" t="s">
        <v>95</v>
      </c>
      <c r="F239" s="160" t="s">
        <v>52</v>
      </c>
      <c r="G239" s="160" t="s">
        <v>915</v>
      </c>
      <c r="H239" s="4"/>
      <c r="I239" s="4"/>
      <c r="J239" s="4"/>
      <c r="K239" s="4"/>
      <c r="L239" s="4"/>
      <c r="M239" s="4"/>
      <c r="N239" s="4"/>
      <c r="O239" s="4"/>
      <c r="P239" s="5">
        <f>IF(基本情報登録!$D$10="","",IF(基本情報登録!$D$10=登録データ!D239,1,0))</f>
        <v>0</v>
      </c>
      <c r="Q239" s="3"/>
      <c r="R239" s="3"/>
    </row>
    <row r="240" spans="1:18" x14ac:dyDescent="0.25">
      <c r="A240" s="158">
        <v>238</v>
      </c>
      <c r="B240" s="159" t="s">
        <v>1261</v>
      </c>
      <c r="C240" s="159" t="s">
        <v>1262</v>
      </c>
      <c r="D240" s="159" t="s">
        <v>127</v>
      </c>
      <c r="E240" s="159" t="s">
        <v>95</v>
      </c>
      <c r="F240" s="160" t="s">
        <v>52</v>
      </c>
      <c r="G240" s="160" t="s">
        <v>1263</v>
      </c>
      <c r="H240" s="4"/>
      <c r="I240" s="4"/>
      <c r="J240" s="4"/>
      <c r="K240" s="4"/>
      <c r="L240" s="4"/>
      <c r="M240" s="4"/>
      <c r="N240" s="4"/>
      <c r="O240" s="4"/>
      <c r="P240" s="5">
        <f>IF(基本情報登録!$D$10="","",IF(基本情報登録!$D$10=登録データ!D240,1,0))</f>
        <v>0</v>
      </c>
      <c r="Q240" s="3"/>
      <c r="R240" s="3"/>
    </row>
    <row r="241" spans="1:18" x14ac:dyDescent="0.25">
      <c r="A241" s="158">
        <v>239</v>
      </c>
      <c r="B241" s="159" t="s">
        <v>1295</v>
      </c>
      <c r="C241" s="159" t="s">
        <v>1296</v>
      </c>
      <c r="D241" s="159" t="s">
        <v>127</v>
      </c>
      <c r="E241" s="159" t="s">
        <v>95</v>
      </c>
      <c r="F241" s="160" t="s">
        <v>131</v>
      </c>
      <c r="G241" s="160" t="s">
        <v>737</v>
      </c>
      <c r="H241" s="4"/>
      <c r="I241" s="4"/>
      <c r="J241" s="4"/>
      <c r="K241" s="4"/>
      <c r="L241" s="4"/>
      <c r="M241" s="4"/>
      <c r="N241" s="4"/>
      <c r="O241" s="4"/>
      <c r="P241" s="5">
        <f>IF(基本情報登録!$D$10="","",IF(基本情報登録!$D$10=登録データ!D241,1,0))</f>
        <v>0</v>
      </c>
      <c r="Q241" s="3"/>
      <c r="R241" s="3"/>
    </row>
    <row r="242" spans="1:18" x14ac:dyDescent="0.25">
      <c r="A242" s="158">
        <v>240</v>
      </c>
      <c r="B242" s="159" t="s">
        <v>1290</v>
      </c>
      <c r="C242" s="159" t="s">
        <v>1291</v>
      </c>
      <c r="D242" s="159" t="s">
        <v>127</v>
      </c>
      <c r="E242" s="159" t="s">
        <v>95</v>
      </c>
      <c r="F242" s="160" t="s">
        <v>87</v>
      </c>
      <c r="G242" s="160" t="s">
        <v>1292</v>
      </c>
      <c r="H242" s="4"/>
      <c r="I242" s="4"/>
      <c r="J242" s="4"/>
      <c r="K242" s="4"/>
      <c r="L242" s="4"/>
      <c r="M242" s="4"/>
      <c r="N242" s="4"/>
      <c r="O242" s="4"/>
      <c r="P242" s="5">
        <f>IF(基本情報登録!$D$10="","",IF(基本情報登録!$D$10=登録データ!D242,1,0))</f>
        <v>0</v>
      </c>
      <c r="Q242" s="3"/>
      <c r="R242" s="3"/>
    </row>
    <row r="243" spans="1:18" x14ac:dyDescent="0.25">
      <c r="A243" s="158">
        <v>241</v>
      </c>
      <c r="B243" s="159" t="s">
        <v>1273</v>
      </c>
      <c r="C243" s="159" t="s">
        <v>1274</v>
      </c>
      <c r="D243" s="159" t="s">
        <v>127</v>
      </c>
      <c r="E243" s="159" t="s">
        <v>95</v>
      </c>
      <c r="F243" s="160" t="s">
        <v>52</v>
      </c>
      <c r="G243" s="160" t="s">
        <v>1275</v>
      </c>
      <c r="H243" s="4"/>
      <c r="I243" s="4"/>
      <c r="J243" s="4"/>
      <c r="K243" s="4"/>
      <c r="L243" s="4"/>
      <c r="M243" s="4"/>
      <c r="N243" s="4"/>
      <c r="O243" s="4"/>
      <c r="P243" s="5">
        <f>IF(基本情報登録!$D$10="","",IF(基本情報登録!$D$10=登録データ!D243,1,0))</f>
        <v>0</v>
      </c>
      <c r="Q243" s="3"/>
      <c r="R243" s="3"/>
    </row>
    <row r="244" spans="1:18" x14ac:dyDescent="0.25">
      <c r="A244" s="158">
        <v>242</v>
      </c>
      <c r="B244" s="159" t="s">
        <v>1268</v>
      </c>
      <c r="C244" s="159" t="s">
        <v>1269</v>
      </c>
      <c r="D244" s="159" t="s">
        <v>127</v>
      </c>
      <c r="E244" s="159" t="s">
        <v>95</v>
      </c>
      <c r="F244" s="160" t="s">
        <v>96</v>
      </c>
      <c r="G244" s="160" t="s">
        <v>686</v>
      </c>
      <c r="H244" s="4"/>
      <c r="I244" s="4"/>
      <c r="J244" s="4"/>
      <c r="K244" s="4"/>
      <c r="L244" s="4"/>
      <c r="M244" s="4"/>
      <c r="N244" s="4"/>
      <c r="O244" s="4"/>
      <c r="P244" s="5">
        <f>IF(基本情報登録!$D$10="","",IF(基本情報登録!$D$10=登録データ!D244,1,0))</f>
        <v>0</v>
      </c>
      <c r="Q244" s="3"/>
      <c r="R244" s="3"/>
    </row>
    <row r="245" spans="1:18" x14ac:dyDescent="0.25">
      <c r="A245" s="158">
        <v>243</v>
      </c>
      <c r="B245" s="159" t="s">
        <v>1317</v>
      </c>
      <c r="C245" s="159" t="s">
        <v>1318</v>
      </c>
      <c r="D245" s="159" t="s">
        <v>127</v>
      </c>
      <c r="E245" s="159" t="s">
        <v>95</v>
      </c>
      <c r="F245" s="160" t="s">
        <v>166</v>
      </c>
      <c r="G245" s="160" t="s">
        <v>1202</v>
      </c>
      <c r="H245" s="4"/>
      <c r="I245" s="4"/>
      <c r="J245" s="4"/>
      <c r="K245" s="4"/>
      <c r="L245" s="4"/>
      <c r="M245" s="4"/>
      <c r="N245" s="4"/>
      <c r="O245" s="4"/>
      <c r="P245" s="5">
        <f>IF(基本情報登録!$D$10="","",IF(基本情報登録!$D$10=登録データ!D245,1,0))</f>
        <v>0</v>
      </c>
      <c r="Q245" s="3"/>
      <c r="R245" s="3"/>
    </row>
    <row r="246" spans="1:18" x14ac:dyDescent="0.25">
      <c r="A246" s="158">
        <v>244</v>
      </c>
      <c r="B246" s="159" t="s">
        <v>3258</v>
      </c>
      <c r="C246" s="159" t="s">
        <v>1245</v>
      </c>
      <c r="D246" s="159" t="s">
        <v>127</v>
      </c>
      <c r="E246" s="159" t="s">
        <v>95</v>
      </c>
      <c r="F246" s="160" t="s">
        <v>52</v>
      </c>
      <c r="G246" s="160" t="s">
        <v>984</v>
      </c>
      <c r="H246" s="4"/>
      <c r="I246" s="4"/>
      <c r="J246" s="4"/>
      <c r="K246" s="4"/>
      <c r="L246" s="4"/>
      <c r="M246" s="4"/>
      <c r="N246" s="4"/>
      <c r="O246" s="4"/>
      <c r="P246" s="5">
        <f>IF(基本情報登録!$D$10="","",IF(基本情報登録!$D$10=登録データ!D246,1,0))</f>
        <v>0</v>
      </c>
      <c r="Q246" s="3"/>
      <c r="R246" s="3"/>
    </row>
    <row r="247" spans="1:18" x14ac:dyDescent="0.25">
      <c r="A247" s="158">
        <v>245</v>
      </c>
      <c r="B247" s="159" t="s">
        <v>1240</v>
      </c>
      <c r="C247" s="159" t="s">
        <v>1241</v>
      </c>
      <c r="D247" s="159" t="s">
        <v>127</v>
      </c>
      <c r="E247" s="159" t="s">
        <v>95</v>
      </c>
      <c r="F247" s="160" t="s">
        <v>52</v>
      </c>
      <c r="G247" s="160" t="s">
        <v>652</v>
      </c>
      <c r="H247" s="4"/>
      <c r="I247" s="4"/>
      <c r="J247" s="4"/>
      <c r="K247" s="4"/>
      <c r="L247" s="4"/>
      <c r="M247" s="4"/>
      <c r="N247" s="4"/>
      <c r="O247" s="4"/>
      <c r="P247" s="5">
        <f>IF(基本情報登録!$D$10="","",IF(基本情報登録!$D$10=登録データ!D247,1,0))</f>
        <v>0</v>
      </c>
      <c r="Q247" s="3"/>
      <c r="R247" s="3"/>
    </row>
    <row r="248" spans="1:18" x14ac:dyDescent="0.25">
      <c r="A248" s="158">
        <v>246</v>
      </c>
      <c r="B248" s="159" t="s">
        <v>1344</v>
      </c>
      <c r="C248" s="159" t="s">
        <v>1345</v>
      </c>
      <c r="D248" s="159" t="s">
        <v>127</v>
      </c>
      <c r="E248" s="159" t="s">
        <v>95</v>
      </c>
      <c r="F248" s="160" t="s">
        <v>131</v>
      </c>
      <c r="G248" s="160" t="s">
        <v>737</v>
      </c>
      <c r="H248" s="4"/>
      <c r="I248" s="4"/>
      <c r="J248" s="4"/>
      <c r="K248" s="4"/>
      <c r="L248" s="4"/>
      <c r="M248" s="4"/>
      <c r="N248" s="4"/>
      <c r="O248" s="4"/>
      <c r="P248" s="5">
        <f>IF(基本情報登録!$D$10="","",IF(基本情報登録!$D$10=登録データ!D248,1,0))</f>
        <v>0</v>
      </c>
      <c r="Q248" s="3"/>
      <c r="R248" s="3"/>
    </row>
    <row r="249" spans="1:18" x14ac:dyDescent="0.25">
      <c r="A249" s="158">
        <v>247</v>
      </c>
      <c r="B249" s="159" t="s">
        <v>1251</v>
      </c>
      <c r="C249" s="159" t="s">
        <v>1252</v>
      </c>
      <c r="D249" s="159" t="s">
        <v>127</v>
      </c>
      <c r="E249" s="159" t="s">
        <v>95</v>
      </c>
      <c r="F249" s="160" t="s">
        <v>136</v>
      </c>
      <c r="G249" s="160" t="s">
        <v>1157</v>
      </c>
      <c r="H249" s="4"/>
      <c r="I249" s="4"/>
      <c r="J249" s="4"/>
      <c r="K249" s="4"/>
      <c r="L249" s="4"/>
      <c r="M249" s="4"/>
      <c r="N249" s="4"/>
      <c r="O249" s="4"/>
      <c r="P249" s="5">
        <f>IF(基本情報登録!$D$10="","",IF(基本情報登録!$D$10=登録データ!D249,1,0))</f>
        <v>0</v>
      </c>
      <c r="Q249" s="3"/>
      <c r="R249" s="3"/>
    </row>
    <row r="250" spans="1:18" x14ac:dyDescent="0.25">
      <c r="A250" s="158">
        <v>248</v>
      </c>
      <c r="B250" s="159" t="s">
        <v>1338</v>
      </c>
      <c r="C250" s="159" t="s">
        <v>1339</v>
      </c>
      <c r="D250" s="159" t="s">
        <v>127</v>
      </c>
      <c r="E250" s="159" t="s">
        <v>95</v>
      </c>
      <c r="F250" s="160" t="s">
        <v>52</v>
      </c>
      <c r="G250" s="160" t="s">
        <v>1263</v>
      </c>
      <c r="H250" s="4"/>
      <c r="I250" s="4"/>
      <c r="J250" s="4"/>
      <c r="K250" s="4"/>
      <c r="L250" s="4"/>
      <c r="M250" s="4"/>
      <c r="N250" s="4"/>
      <c r="O250" s="4"/>
      <c r="P250" s="5">
        <f>IF(基本情報登録!$D$10="","",IF(基本情報登録!$D$10=登録データ!D250,1,0))</f>
        <v>0</v>
      </c>
      <c r="Q250" s="3"/>
      <c r="R250" s="3"/>
    </row>
    <row r="251" spans="1:18" x14ac:dyDescent="0.25">
      <c r="A251" s="158">
        <v>249</v>
      </c>
      <c r="B251" s="159" t="s">
        <v>1324</v>
      </c>
      <c r="C251" s="159" t="s">
        <v>1325</v>
      </c>
      <c r="D251" s="159" t="s">
        <v>127</v>
      </c>
      <c r="E251" s="159" t="s">
        <v>95</v>
      </c>
      <c r="F251" s="160" t="s">
        <v>52</v>
      </c>
      <c r="G251" s="160" t="s">
        <v>4503</v>
      </c>
      <c r="H251" s="4"/>
      <c r="I251" s="4"/>
      <c r="J251" s="4"/>
      <c r="K251" s="4"/>
      <c r="L251" s="4"/>
      <c r="M251" s="4"/>
      <c r="N251" s="4"/>
      <c r="O251" s="4"/>
      <c r="P251" s="5">
        <f>IF(基本情報登録!$D$10="","",IF(基本情報登録!$D$10=登録データ!D251,1,0))</f>
        <v>0</v>
      </c>
      <c r="Q251" s="3"/>
      <c r="R251" s="3"/>
    </row>
    <row r="252" spans="1:18" x14ac:dyDescent="0.25">
      <c r="A252" s="158">
        <v>250</v>
      </c>
      <c r="B252" s="159" t="s">
        <v>1253</v>
      </c>
      <c r="C252" s="159" t="s">
        <v>1254</v>
      </c>
      <c r="D252" s="159" t="s">
        <v>127</v>
      </c>
      <c r="E252" s="159" t="s">
        <v>95</v>
      </c>
      <c r="F252" s="160" t="s">
        <v>52</v>
      </c>
      <c r="G252" s="160" t="s">
        <v>1255</v>
      </c>
      <c r="H252" s="4"/>
      <c r="I252" s="4"/>
      <c r="J252" s="4"/>
      <c r="K252" s="4"/>
      <c r="L252" s="4"/>
      <c r="M252" s="4"/>
      <c r="N252" s="4"/>
      <c r="O252" s="4"/>
      <c r="P252" s="5">
        <f>IF(基本情報登録!$D$10="","",IF(基本情報登録!$D$10=登録データ!D252,1,0))</f>
        <v>0</v>
      </c>
      <c r="Q252" s="3"/>
      <c r="R252" s="3"/>
    </row>
    <row r="253" spans="1:18" x14ac:dyDescent="0.25">
      <c r="A253" s="158">
        <v>251</v>
      </c>
      <c r="B253" s="159" t="s">
        <v>1281</v>
      </c>
      <c r="C253" s="159" t="s">
        <v>1282</v>
      </c>
      <c r="D253" s="159" t="s">
        <v>127</v>
      </c>
      <c r="E253" s="159" t="s">
        <v>95</v>
      </c>
      <c r="F253" s="160" t="s">
        <v>52</v>
      </c>
      <c r="G253" s="160" t="s">
        <v>1283</v>
      </c>
      <c r="H253" s="4"/>
      <c r="I253" s="4"/>
      <c r="J253" s="4"/>
      <c r="K253" s="4"/>
      <c r="L253" s="4"/>
      <c r="M253" s="4"/>
      <c r="N253" s="4"/>
      <c r="O253" s="4"/>
      <c r="P253" s="5">
        <f>IF(基本情報登録!$D$10="","",IF(基本情報登録!$D$10=登録データ!D253,1,0))</f>
        <v>0</v>
      </c>
      <c r="Q253" s="3"/>
      <c r="R253" s="3"/>
    </row>
    <row r="254" spans="1:18" x14ac:dyDescent="0.25">
      <c r="A254" s="158">
        <v>252</v>
      </c>
      <c r="B254" s="159" t="s">
        <v>1329</v>
      </c>
      <c r="C254" s="159" t="s">
        <v>1330</v>
      </c>
      <c r="D254" s="159" t="s">
        <v>127</v>
      </c>
      <c r="E254" s="159" t="s">
        <v>95</v>
      </c>
      <c r="F254" s="160" t="s">
        <v>52</v>
      </c>
      <c r="G254" s="160" t="s">
        <v>984</v>
      </c>
      <c r="H254" s="4"/>
      <c r="I254" s="4"/>
      <c r="J254" s="4"/>
      <c r="K254" s="4"/>
      <c r="L254" s="4"/>
      <c r="M254" s="4"/>
      <c r="N254" s="4"/>
      <c r="O254" s="4"/>
      <c r="P254" s="5">
        <f>IF(基本情報登録!$D$10="","",IF(基本情報登録!$D$10=登録データ!D254,1,0))</f>
        <v>0</v>
      </c>
      <c r="Q254" s="3"/>
      <c r="R254" s="3"/>
    </row>
    <row r="255" spans="1:18" x14ac:dyDescent="0.25">
      <c r="A255" s="158">
        <v>253</v>
      </c>
      <c r="B255" s="159" t="s">
        <v>1284</v>
      </c>
      <c r="C255" s="159" t="s">
        <v>1285</v>
      </c>
      <c r="D255" s="159" t="s">
        <v>127</v>
      </c>
      <c r="E255" s="159" t="s">
        <v>95</v>
      </c>
      <c r="F255" s="160" t="s">
        <v>371</v>
      </c>
      <c r="G255" s="160" t="s">
        <v>1158</v>
      </c>
      <c r="H255" s="4"/>
      <c r="I255" s="4"/>
      <c r="J255" s="4"/>
      <c r="K255" s="4"/>
      <c r="L255" s="4"/>
      <c r="M255" s="4"/>
      <c r="N255" s="4"/>
      <c r="O255" s="4"/>
      <c r="P255" s="5">
        <f>IF(基本情報登録!$D$10="","",IF(基本情報登録!$D$10=登録データ!D255,1,0))</f>
        <v>0</v>
      </c>
      <c r="Q255" s="3"/>
      <c r="R255" s="3"/>
    </row>
    <row r="256" spans="1:18" x14ac:dyDescent="0.25">
      <c r="A256" s="158">
        <v>254</v>
      </c>
      <c r="B256" s="159" t="s">
        <v>1246</v>
      </c>
      <c r="C256" s="159" t="s">
        <v>1247</v>
      </c>
      <c r="D256" s="159" t="s">
        <v>127</v>
      </c>
      <c r="E256" s="159" t="s">
        <v>95</v>
      </c>
      <c r="F256" s="160" t="s">
        <v>52</v>
      </c>
      <c r="G256" s="160" t="s">
        <v>1248</v>
      </c>
      <c r="H256" s="4"/>
      <c r="I256" s="4"/>
      <c r="J256" s="4"/>
      <c r="K256" s="4"/>
      <c r="L256" s="4"/>
      <c r="M256" s="4"/>
      <c r="N256" s="4"/>
      <c r="O256" s="4"/>
      <c r="P256" s="5">
        <f>IF(基本情報登録!$D$10="","",IF(基本情報登録!$D$10=登録データ!D256,1,0))</f>
        <v>0</v>
      </c>
      <c r="Q256" s="3"/>
      <c r="R256" s="3"/>
    </row>
    <row r="257" spans="1:18" x14ac:dyDescent="0.25">
      <c r="A257" s="158">
        <v>255</v>
      </c>
      <c r="B257" s="159" t="s">
        <v>1336</v>
      </c>
      <c r="C257" s="159" t="s">
        <v>1337</v>
      </c>
      <c r="D257" s="159" t="s">
        <v>127</v>
      </c>
      <c r="E257" s="159" t="s">
        <v>95</v>
      </c>
      <c r="F257" s="160" t="s">
        <v>52</v>
      </c>
      <c r="G257" s="160" t="s">
        <v>930</v>
      </c>
      <c r="H257" s="4"/>
      <c r="I257" s="4"/>
      <c r="J257" s="4"/>
      <c r="K257" s="4"/>
      <c r="L257" s="4"/>
      <c r="M257" s="4"/>
      <c r="N257" s="4"/>
      <c r="O257" s="4"/>
      <c r="P257" s="5">
        <f>IF(基本情報登録!$D$10="","",IF(基本情報登録!$D$10=登録データ!D257,1,0))</f>
        <v>0</v>
      </c>
      <c r="Q257" s="3"/>
      <c r="R257" s="3"/>
    </row>
    <row r="258" spans="1:18" x14ac:dyDescent="0.25">
      <c r="A258" s="158">
        <v>256</v>
      </c>
      <c r="B258" s="159" t="s">
        <v>1304</v>
      </c>
      <c r="C258" s="159" t="s">
        <v>1305</v>
      </c>
      <c r="D258" s="159" t="s">
        <v>127</v>
      </c>
      <c r="E258" s="159" t="s">
        <v>95</v>
      </c>
      <c r="F258" s="160" t="s">
        <v>1306</v>
      </c>
      <c r="G258" s="160" t="s">
        <v>1307</v>
      </c>
      <c r="H258" s="4"/>
      <c r="I258" s="4"/>
      <c r="J258" s="4"/>
      <c r="K258" s="4"/>
      <c r="L258" s="4"/>
      <c r="M258" s="4"/>
      <c r="N258" s="4"/>
      <c r="O258" s="4"/>
      <c r="P258" s="5">
        <f>IF(基本情報登録!$D$10="","",IF(基本情報登録!$D$10=登録データ!D258,1,0))</f>
        <v>0</v>
      </c>
      <c r="Q258" s="3"/>
      <c r="R258" s="3"/>
    </row>
    <row r="259" spans="1:18" x14ac:dyDescent="0.25">
      <c r="A259" s="158">
        <v>257</v>
      </c>
      <c r="B259" s="159" t="s">
        <v>1286</v>
      </c>
      <c r="C259" s="159" t="s">
        <v>1287</v>
      </c>
      <c r="D259" s="159" t="s">
        <v>127</v>
      </c>
      <c r="E259" s="159" t="s">
        <v>95</v>
      </c>
      <c r="F259" s="160" t="s">
        <v>52</v>
      </c>
      <c r="G259" s="160" t="s">
        <v>616</v>
      </c>
      <c r="H259" s="4"/>
      <c r="I259" s="4"/>
      <c r="J259" s="4"/>
      <c r="K259" s="4"/>
      <c r="L259" s="4"/>
      <c r="M259" s="4"/>
      <c r="N259" s="4"/>
      <c r="O259" s="4"/>
      <c r="P259" s="5">
        <f>IF(基本情報登録!$D$10="","",IF(基本情報登録!$D$10=登録データ!D259,1,0))</f>
        <v>0</v>
      </c>
      <c r="Q259" s="3"/>
      <c r="R259" s="3"/>
    </row>
    <row r="260" spans="1:18" x14ac:dyDescent="0.25">
      <c r="A260" s="158">
        <v>258</v>
      </c>
      <c r="B260" s="159" t="s">
        <v>1321</v>
      </c>
      <c r="C260" s="159" t="s">
        <v>1322</v>
      </c>
      <c r="D260" s="159" t="s">
        <v>127</v>
      </c>
      <c r="E260" s="159" t="s">
        <v>95</v>
      </c>
      <c r="F260" s="160" t="s">
        <v>87</v>
      </c>
      <c r="G260" s="160" t="s">
        <v>1777</v>
      </c>
      <c r="H260" s="4"/>
      <c r="I260" s="4"/>
      <c r="J260" s="4"/>
      <c r="K260" s="4"/>
      <c r="L260" s="4"/>
      <c r="M260" s="4"/>
      <c r="N260" s="4"/>
      <c r="O260" s="4"/>
      <c r="P260" s="5">
        <f>IF(基本情報登録!$D$10="","",IF(基本情報登録!$D$10=登録データ!D260,1,0))</f>
        <v>0</v>
      </c>
      <c r="Q260" s="3"/>
      <c r="R260" s="3"/>
    </row>
    <row r="261" spans="1:18" x14ac:dyDescent="0.25">
      <c r="A261" s="158">
        <v>259</v>
      </c>
      <c r="B261" s="159" t="s">
        <v>1185</v>
      </c>
      <c r="C261" s="159" t="s">
        <v>1186</v>
      </c>
      <c r="D261" s="159" t="s">
        <v>127</v>
      </c>
      <c r="E261" s="159" t="s">
        <v>60</v>
      </c>
      <c r="F261" s="160" t="s">
        <v>52</v>
      </c>
      <c r="G261" s="160" t="s">
        <v>82</v>
      </c>
      <c r="H261" s="4"/>
      <c r="I261" s="4"/>
      <c r="J261" s="4"/>
      <c r="K261" s="4"/>
      <c r="L261" s="4"/>
      <c r="M261" s="4"/>
      <c r="N261" s="4"/>
      <c r="O261" s="4"/>
      <c r="P261" s="5">
        <f>IF(基本情報登録!$D$10="","",IF(基本情報登録!$D$10=登録データ!D261,1,0))</f>
        <v>0</v>
      </c>
      <c r="Q261" s="3"/>
      <c r="R261" s="3"/>
    </row>
    <row r="262" spans="1:18" x14ac:dyDescent="0.25">
      <c r="A262" s="158">
        <v>260</v>
      </c>
      <c r="B262" s="159" t="s">
        <v>1331</v>
      </c>
      <c r="C262" s="159" t="s">
        <v>1332</v>
      </c>
      <c r="D262" s="159" t="s">
        <v>127</v>
      </c>
      <c r="E262" s="159" t="s">
        <v>95</v>
      </c>
      <c r="F262" s="160" t="s">
        <v>52</v>
      </c>
      <c r="G262" s="160" t="s">
        <v>700</v>
      </c>
      <c r="H262" s="4"/>
      <c r="I262" s="4"/>
      <c r="J262" s="4"/>
      <c r="K262" s="4"/>
      <c r="L262" s="4"/>
      <c r="M262" s="4"/>
      <c r="N262" s="4"/>
      <c r="O262" s="4"/>
      <c r="P262" s="5">
        <f>IF(基本情報登録!$D$10="","",IF(基本情報登録!$D$10=登録データ!D262,1,0))</f>
        <v>0</v>
      </c>
      <c r="Q262" s="3"/>
      <c r="R262" s="3"/>
    </row>
    <row r="263" spans="1:18" x14ac:dyDescent="0.25">
      <c r="A263" s="158">
        <v>261</v>
      </c>
      <c r="B263" s="159" t="s">
        <v>1236</v>
      </c>
      <c r="C263" s="159" t="s">
        <v>1237</v>
      </c>
      <c r="D263" s="159" t="s">
        <v>127</v>
      </c>
      <c r="E263" s="159" t="s">
        <v>95</v>
      </c>
      <c r="F263" s="160" t="s">
        <v>151</v>
      </c>
      <c r="G263" s="160" t="s">
        <v>631</v>
      </c>
      <c r="H263" s="4"/>
      <c r="I263" s="4"/>
      <c r="J263" s="4"/>
      <c r="K263" s="4"/>
      <c r="L263" s="4"/>
      <c r="M263" s="4"/>
      <c r="N263" s="4"/>
      <c r="O263" s="4"/>
      <c r="P263" s="5">
        <f>IF(基本情報登録!$D$10="","",IF(基本情報登録!$D$10=登録データ!D263,1,0))</f>
        <v>0</v>
      </c>
      <c r="Q263" s="3"/>
      <c r="R263" s="3"/>
    </row>
    <row r="264" spans="1:18" x14ac:dyDescent="0.25">
      <c r="A264" s="158">
        <v>262</v>
      </c>
      <c r="B264" s="159" t="s">
        <v>1293</v>
      </c>
      <c r="C264" s="159" t="s">
        <v>1294</v>
      </c>
      <c r="D264" s="159" t="s">
        <v>127</v>
      </c>
      <c r="E264" s="159" t="s">
        <v>95</v>
      </c>
      <c r="F264" s="160" t="s">
        <v>166</v>
      </c>
      <c r="G264" s="160" t="s">
        <v>1108</v>
      </c>
      <c r="H264" s="4"/>
      <c r="I264" s="4"/>
      <c r="J264" s="4"/>
      <c r="K264" s="4"/>
      <c r="L264" s="4"/>
      <c r="M264" s="4"/>
      <c r="N264" s="4"/>
      <c r="O264" s="4"/>
      <c r="P264" s="5">
        <f>IF(基本情報登録!$D$10="","",IF(基本情報登録!$D$10=登録データ!D264,1,0))</f>
        <v>0</v>
      </c>
      <c r="Q264" s="3"/>
      <c r="R264" s="3"/>
    </row>
    <row r="265" spans="1:18" x14ac:dyDescent="0.25">
      <c r="A265" s="158">
        <v>263</v>
      </c>
      <c r="B265" s="159" t="s">
        <v>1616</v>
      </c>
      <c r="C265" s="159" t="s">
        <v>1617</v>
      </c>
      <c r="D265" s="159" t="s">
        <v>127</v>
      </c>
      <c r="E265" s="159" t="s">
        <v>188</v>
      </c>
      <c r="F265" s="160" t="s">
        <v>52</v>
      </c>
      <c r="G265" s="160" t="s">
        <v>930</v>
      </c>
      <c r="H265" s="4"/>
      <c r="I265" s="4"/>
      <c r="J265" s="4"/>
      <c r="K265" s="4"/>
      <c r="L265" s="4"/>
      <c r="M265" s="4"/>
      <c r="N265" s="4"/>
      <c r="O265" s="4"/>
      <c r="P265" s="5">
        <f>IF(基本情報登録!$D$10="","",IF(基本情報登録!$D$10=登録データ!D265,1,0))</f>
        <v>0</v>
      </c>
      <c r="Q265" s="3"/>
      <c r="R265" s="3"/>
    </row>
    <row r="266" spans="1:18" x14ac:dyDescent="0.25">
      <c r="A266" s="158">
        <v>264</v>
      </c>
      <c r="B266" s="159" t="s">
        <v>1630</v>
      </c>
      <c r="C266" s="159" t="s">
        <v>1631</v>
      </c>
      <c r="D266" s="159" t="s">
        <v>127</v>
      </c>
      <c r="E266" s="159" t="s">
        <v>188</v>
      </c>
      <c r="F266" s="160" t="s">
        <v>52</v>
      </c>
      <c r="G266" s="160" t="s">
        <v>104</v>
      </c>
      <c r="H266" s="4"/>
      <c r="I266" s="4"/>
      <c r="J266" s="4"/>
      <c r="K266" s="4"/>
      <c r="L266" s="4"/>
      <c r="M266" s="4"/>
      <c r="N266" s="4"/>
      <c r="O266" s="4"/>
      <c r="P266" s="5">
        <f>IF(基本情報登録!$D$10="","",IF(基本情報登録!$D$10=登録データ!D266,1,0))</f>
        <v>0</v>
      </c>
      <c r="Q266" s="3"/>
      <c r="R266" s="3"/>
    </row>
    <row r="267" spans="1:18" x14ac:dyDescent="0.25">
      <c r="A267" s="158">
        <v>265</v>
      </c>
      <c r="B267" s="159" t="s">
        <v>1624</v>
      </c>
      <c r="C267" s="159" t="s">
        <v>1625</v>
      </c>
      <c r="D267" s="159" t="s">
        <v>127</v>
      </c>
      <c r="E267" s="159" t="s">
        <v>188</v>
      </c>
      <c r="F267" s="160" t="s">
        <v>52</v>
      </c>
      <c r="G267" s="160" t="s">
        <v>1615</v>
      </c>
      <c r="H267" s="4"/>
      <c r="I267" s="4"/>
      <c r="J267" s="4"/>
      <c r="K267" s="4"/>
      <c r="L267" s="4"/>
      <c r="M267" s="4"/>
      <c r="N267" s="4"/>
      <c r="O267" s="4"/>
      <c r="P267" s="5">
        <f>IF(基本情報登録!$D$10="","",IF(基本情報登録!$D$10=登録データ!D267,1,0))</f>
        <v>0</v>
      </c>
      <c r="Q267" s="3"/>
      <c r="R267" s="3"/>
    </row>
    <row r="268" spans="1:18" x14ac:dyDescent="0.25">
      <c r="A268" s="158">
        <v>266</v>
      </c>
      <c r="B268" s="159" t="s">
        <v>1640</v>
      </c>
      <c r="C268" s="159" t="s">
        <v>1641</v>
      </c>
      <c r="D268" s="159" t="s">
        <v>127</v>
      </c>
      <c r="E268" s="159" t="s">
        <v>188</v>
      </c>
      <c r="F268" s="160" t="s">
        <v>131</v>
      </c>
      <c r="G268" s="160" t="s">
        <v>132</v>
      </c>
      <c r="H268" s="4"/>
      <c r="I268" s="4"/>
      <c r="J268" s="4"/>
      <c r="K268" s="4"/>
      <c r="L268" s="4"/>
      <c r="M268" s="4"/>
      <c r="N268" s="4"/>
      <c r="O268" s="4"/>
      <c r="P268" s="5">
        <f>IF(基本情報登録!$D$10="","",IF(基本情報登録!$D$10=登録データ!D268,1,0))</f>
        <v>0</v>
      </c>
      <c r="Q268" s="3"/>
      <c r="R268" s="3"/>
    </row>
    <row r="269" spans="1:18" x14ac:dyDescent="0.25">
      <c r="A269" s="158">
        <v>267</v>
      </c>
      <c r="B269" s="159" t="s">
        <v>3259</v>
      </c>
      <c r="C269" s="159" t="s">
        <v>1621</v>
      </c>
      <c r="D269" s="159" t="s">
        <v>127</v>
      </c>
      <c r="E269" s="159" t="s">
        <v>188</v>
      </c>
      <c r="F269" s="160" t="s">
        <v>87</v>
      </c>
      <c r="G269" s="160" t="s">
        <v>703</v>
      </c>
      <c r="H269" s="4"/>
      <c r="I269" s="4"/>
      <c r="J269" s="4"/>
      <c r="K269" s="4"/>
      <c r="L269" s="4"/>
      <c r="M269" s="4"/>
      <c r="N269" s="4"/>
      <c r="O269" s="4"/>
      <c r="P269" s="5">
        <f>IF(基本情報登録!$D$10="","",IF(基本情報登録!$D$10=登録データ!D269,1,0))</f>
        <v>0</v>
      </c>
      <c r="Q269" s="3"/>
      <c r="R269" s="3"/>
    </row>
    <row r="270" spans="1:18" x14ac:dyDescent="0.25">
      <c r="A270" s="158">
        <v>268</v>
      </c>
      <c r="B270" s="159" t="s">
        <v>1662</v>
      </c>
      <c r="C270" s="159" t="s">
        <v>1663</v>
      </c>
      <c r="D270" s="159" t="s">
        <v>127</v>
      </c>
      <c r="E270" s="159" t="s">
        <v>188</v>
      </c>
      <c r="F270" s="160" t="s">
        <v>28</v>
      </c>
      <c r="G270" s="160" t="s">
        <v>1664</v>
      </c>
      <c r="H270" s="4"/>
      <c r="I270" s="4"/>
      <c r="J270" s="4"/>
      <c r="K270" s="4"/>
      <c r="L270" s="4"/>
      <c r="M270" s="4"/>
      <c r="N270" s="4"/>
      <c r="O270" s="4"/>
      <c r="P270" s="5">
        <f>IF(基本情報登録!$D$10="","",IF(基本情報登録!$D$10=登録データ!D270,1,0))</f>
        <v>0</v>
      </c>
      <c r="Q270" s="3"/>
      <c r="R270" s="3"/>
    </row>
    <row r="271" spans="1:18" x14ac:dyDescent="0.25">
      <c r="A271" s="158">
        <v>269</v>
      </c>
      <c r="B271" s="159" t="s">
        <v>1598</v>
      </c>
      <c r="C271" s="159" t="s">
        <v>1599</v>
      </c>
      <c r="D271" s="159" t="s">
        <v>127</v>
      </c>
      <c r="E271" s="159" t="s">
        <v>188</v>
      </c>
      <c r="F271" s="160" t="s">
        <v>96</v>
      </c>
      <c r="G271" s="160" t="s">
        <v>977</v>
      </c>
      <c r="H271" s="4"/>
      <c r="I271" s="4"/>
      <c r="J271" s="4"/>
      <c r="K271" s="4"/>
      <c r="L271" s="4"/>
      <c r="M271" s="4"/>
      <c r="N271" s="4"/>
      <c r="O271" s="4"/>
      <c r="P271" s="5">
        <f>IF(基本情報登録!$D$10="","",IF(基本情報登録!$D$10=登録データ!D271,1,0))</f>
        <v>0</v>
      </c>
      <c r="Q271" s="3"/>
      <c r="R271" s="3"/>
    </row>
    <row r="272" spans="1:18" x14ac:dyDescent="0.25">
      <c r="A272" s="158">
        <v>270</v>
      </c>
      <c r="B272" s="159" t="s">
        <v>1668</v>
      </c>
      <c r="C272" s="159" t="s">
        <v>1669</v>
      </c>
      <c r="D272" s="159" t="s">
        <v>127</v>
      </c>
      <c r="E272" s="159" t="s">
        <v>188</v>
      </c>
      <c r="F272" s="160" t="s">
        <v>52</v>
      </c>
      <c r="G272" s="160" t="s">
        <v>700</v>
      </c>
      <c r="H272" s="4"/>
      <c r="I272" s="4"/>
      <c r="J272" s="4"/>
      <c r="K272" s="4"/>
      <c r="L272" s="4"/>
      <c r="M272" s="4"/>
      <c r="N272" s="4"/>
      <c r="O272" s="4"/>
      <c r="P272" s="5">
        <f>IF(基本情報登録!$D$10="","",IF(基本情報登録!$D$10=登録データ!D272,1,0))</f>
        <v>0</v>
      </c>
      <c r="Q272" s="3"/>
      <c r="R272" s="3"/>
    </row>
    <row r="273" spans="1:18" x14ac:dyDescent="0.25">
      <c r="A273" s="158">
        <v>271</v>
      </c>
      <c r="B273" s="159" t="s">
        <v>1591</v>
      </c>
      <c r="C273" s="159" t="s">
        <v>1592</v>
      </c>
      <c r="D273" s="159" t="s">
        <v>127</v>
      </c>
      <c r="E273" s="159" t="s">
        <v>188</v>
      </c>
      <c r="F273" s="160" t="s">
        <v>96</v>
      </c>
      <c r="G273" s="160" t="s">
        <v>792</v>
      </c>
      <c r="H273" s="4"/>
      <c r="I273" s="4"/>
      <c r="J273" s="4"/>
      <c r="K273" s="4"/>
      <c r="L273" s="4"/>
      <c r="M273" s="4"/>
      <c r="N273" s="4"/>
      <c r="O273" s="4"/>
      <c r="P273" s="5">
        <f>IF(基本情報登録!$D$10="","",IF(基本情報登録!$D$10=登録データ!D273,1,0))</f>
        <v>0</v>
      </c>
      <c r="Q273" s="3"/>
      <c r="R273" s="3"/>
    </row>
    <row r="274" spans="1:18" x14ac:dyDescent="0.25">
      <c r="A274" s="158">
        <v>272</v>
      </c>
      <c r="B274" s="159" t="s">
        <v>2236</v>
      </c>
      <c r="C274" s="159" t="s">
        <v>2237</v>
      </c>
      <c r="D274" s="159" t="s">
        <v>127</v>
      </c>
      <c r="E274" s="159" t="s">
        <v>188</v>
      </c>
      <c r="F274" s="160" t="s">
        <v>52</v>
      </c>
      <c r="G274" s="160" t="s">
        <v>984</v>
      </c>
      <c r="H274" s="4"/>
      <c r="I274" s="4"/>
      <c r="J274" s="4"/>
      <c r="K274" s="4"/>
      <c r="L274" s="4"/>
      <c r="M274" s="4"/>
      <c r="N274" s="4"/>
      <c r="O274" s="4"/>
      <c r="P274" s="5">
        <f>IF(基本情報登録!$D$10="","",IF(基本情報登録!$D$10=登録データ!D274,1,0))</f>
        <v>0</v>
      </c>
      <c r="Q274" s="3"/>
      <c r="R274" s="3"/>
    </row>
    <row r="275" spans="1:18" x14ac:dyDescent="0.25">
      <c r="A275" s="158">
        <v>273</v>
      </c>
      <c r="B275" s="159" t="s">
        <v>1622</v>
      </c>
      <c r="C275" s="159" t="s">
        <v>1623</v>
      </c>
      <c r="D275" s="159" t="s">
        <v>127</v>
      </c>
      <c r="E275" s="159" t="s">
        <v>188</v>
      </c>
      <c r="F275" s="160" t="s">
        <v>52</v>
      </c>
      <c r="G275" s="160" t="s">
        <v>1952</v>
      </c>
      <c r="H275" s="4"/>
      <c r="I275" s="4"/>
      <c r="J275" s="4"/>
      <c r="K275" s="4"/>
      <c r="L275" s="4"/>
      <c r="M275" s="4"/>
      <c r="N275" s="4"/>
      <c r="O275" s="4"/>
      <c r="P275" s="5">
        <f>IF(基本情報登録!$D$10="","",IF(基本情報登録!$D$10=登録データ!D275,1,0))</f>
        <v>0</v>
      </c>
      <c r="Q275" s="3"/>
      <c r="R275" s="3"/>
    </row>
    <row r="276" spans="1:18" x14ac:dyDescent="0.25">
      <c r="A276" s="158">
        <v>274</v>
      </c>
      <c r="B276" s="159" t="s">
        <v>1646</v>
      </c>
      <c r="C276" s="159" t="s">
        <v>1647</v>
      </c>
      <c r="D276" s="159" t="s">
        <v>127</v>
      </c>
      <c r="E276" s="159" t="s">
        <v>188</v>
      </c>
      <c r="F276" s="160" t="s">
        <v>1266</v>
      </c>
      <c r="G276" s="160" t="s">
        <v>1648</v>
      </c>
      <c r="H276" s="4"/>
      <c r="I276" s="4"/>
      <c r="J276" s="4"/>
      <c r="K276" s="4"/>
      <c r="L276" s="4"/>
      <c r="M276" s="4"/>
      <c r="N276" s="4"/>
      <c r="O276" s="4"/>
      <c r="P276" s="5">
        <f>IF(基本情報登録!$D$10="","",IF(基本情報登録!$D$10=登録データ!D276,1,0))</f>
        <v>0</v>
      </c>
      <c r="Q276" s="3"/>
      <c r="R276" s="3"/>
    </row>
    <row r="277" spans="1:18" x14ac:dyDescent="0.25">
      <c r="A277" s="158">
        <v>275</v>
      </c>
      <c r="B277" s="159" t="s">
        <v>1608</v>
      </c>
      <c r="C277" s="159" t="s">
        <v>1609</v>
      </c>
      <c r="D277" s="159" t="s">
        <v>127</v>
      </c>
      <c r="E277" s="159" t="s">
        <v>188</v>
      </c>
      <c r="F277" s="160" t="s">
        <v>784</v>
      </c>
      <c r="G277" s="160" t="s">
        <v>1610</v>
      </c>
      <c r="H277" s="4"/>
      <c r="I277" s="4"/>
      <c r="J277" s="4"/>
      <c r="K277" s="4"/>
      <c r="L277" s="4"/>
      <c r="M277" s="4"/>
      <c r="N277" s="4"/>
      <c r="O277" s="4"/>
      <c r="P277" s="5">
        <f>IF(基本情報登録!$D$10="","",IF(基本情報登録!$D$10=登録データ!D277,1,0))</f>
        <v>0</v>
      </c>
      <c r="Q277" s="3"/>
      <c r="R277" s="3"/>
    </row>
    <row r="278" spans="1:18" x14ac:dyDescent="0.25">
      <c r="A278" s="158">
        <v>276</v>
      </c>
      <c r="B278" s="159" t="s">
        <v>1586</v>
      </c>
      <c r="C278" s="159" t="s">
        <v>1587</v>
      </c>
      <c r="D278" s="159" t="s">
        <v>127</v>
      </c>
      <c r="E278" s="159" t="s">
        <v>188</v>
      </c>
      <c r="F278" s="160" t="s">
        <v>118</v>
      </c>
      <c r="G278" s="160" t="s">
        <v>1588</v>
      </c>
      <c r="H278" s="4"/>
      <c r="I278" s="4"/>
      <c r="J278" s="4"/>
      <c r="K278" s="4"/>
      <c r="L278" s="4"/>
      <c r="M278" s="4"/>
      <c r="N278" s="4"/>
      <c r="O278" s="4"/>
      <c r="P278" s="5">
        <f>IF(基本情報登録!$D$10="","",IF(基本情報登録!$D$10=登録データ!D278,1,0))</f>
        <v>0</v>
      </c>
      <c r="Q278" s="3"/>
      <c r="R278" s="3"/>
    </row>
    <row r="279" spans="1:18" x14ac:dyDescent="0.25">
      <c r="A279" s="158">
        <v>277</v>
      </c>
      <c r="B279" s="159" t="s">
        <v>1595</v>
      </c>
      <c r="C279" s="159" t="s">
        <v>1596</v>
      </c>
      <c r="D279" s="159" t="s">
        <v>127</v>
      </c>
      <c r="E279" s="159" t="s">
        <v>188</v>
      </c>
      <c r="F279" s="160" t="s">
        <v>421</v>
      </c>
      <c r="G279" s="160" t="s">
        <v>1597</v>
      </c>
      <c r="H279" s="4"/>
      <c r="I279" s="4"/>
      <c r="J279" s="4"/>
      <c r="K279" s="4"/>
      <c r="L279" s="4"/>
      <c r="M279" s="4"/>
      <c r="N279" s="4"/>
      <c r="O279" s="4"/>
      <c r="P279" s="5">
        <f>IF(基本情報登録!$D$10="","",IF(基本情報登録!$D$10=登録データ!D279,1,0))</f>
        <v>0</v>
      </c>
      <c r="Q279" s="3"/>
      <c r="R279" s="3"/>
    </row>
    <row r="280" spans="1:18" x14ac:dyDescent="0.25">
      <c r="A280" s="158">
        <v>278</v>
      </c>
      <c r="B280" s="159" t="s">
        <v>1649</v>
      </c>
      <c r="C280" s="159" t="s">
        <v>1650</v>
      </c>
      <c r="D280" s="159" t="s">
        <v>127</v>
      </c>
      <c r="E280" s="159" t="s">
        <v>188</v>
      </c>
      <c r="F280" s="160" t="s">
        <v>1506</v>
      </c>
      <c r="G280" s="160" t="s">
        <v>1651</v>
      </c>
      <c r="H280" s="4"/>
      <c r="I280" s="4"/>
      <c r="J280" s="4"/>
      <c r="K280" s="4"/>
      <c r="L280" s="4"/>
      <c r="M280" s="4"/>
      <c r="N280" s="4"/>
      <c r="O280" s="4"/>
      <c r="P280" s="5">
        <f>IF(基本情報登録!$D$10="","",IF(基本情報登録!$D$10=登録データ!D280,1,0))</f>
        <v>0</v>
      </c>
      <c r="Q280" s="3"/>
      <c r="R280" s="3"/>
    </row>
    <row r="281" spans="1:18" x14ac:dyDescent="0.25">
      <c r="A281" s="158">
        <v>279</v>
      </c>
      <c r="B281" s="159" t="s">
        <v>1656</v>
      </c>
      <c r="C281" s="159" t="s">
        <v>1657</v>
      </c>
      <c r="D281" s="159" t="s">
        <v>127</v>
      </c>
      <c r="E281" s="159" t="s">
        <v>188</v>
      </c>
      <c r="F281" s="160" t="s">
        <v>87</v>
      </c>
      <c r="G281" s="160" t="s">
        <v>1658</v>
      </c>
      <c r="H281" s="4"/>
      <c r="I281" s="4"/>
      <c r="J281" s="4"/>
      <c r="K281" s="4"/>
      <c r="L281" s="4"/>
      <c r="M281" s="4"/>
      <c r="N281" s="4"/>
      <c r="O281" s="4"/>
      <c r="P281" s="5">
        <f>IF(基本情報登録!$D$10="","",IF(基本情報登録!$D$10=登録データ!D281,1,0))</f>
        <v>0</v>
      </c>
      <c r="Q281" s="3"/>
      <c r="R281" s="3"/>
    </row>
    <row r="282" spans="1:18" x14ac:dyDescent="0.25">
      <c r="A282" s="158">
        <v>280</v>
      </c>
      <c r="B282" s="159" t="s">
        <v>1659</v>
      </c>
      <c r="C282" s="159" t="s">
        <v>1660</v>
      </c>
      <c r="D282" s="159" t="s">
        <v>127</v>
      </c>
      <c r="E282" s="159" t="s">
        <v>188</v>
      </c>
      <c r="F282" s="160" t="s">
        <v>1506</v>
      </c>
      <c r="G282" s="160" t="s">
        <v>1661</v>
      </c>
      <c r="H282" s="4"/>
      <c r="I282" s="4"/>
      <c r="J282" s="4"/>
      <c r="K282" s="4"/>
      <c r="L282" s="4"/>
      <c r="M282" s="4"/>
      <c r="N282" s="4"/>
      <c r="O282" s="4"/>
      <c r="P282" s="5">
        <f>IF(基本情報登録!$D$10="","",IF(基本情報登録!$D$10=登録データ!D282,1,0))</f>
        <v>0</v>
      </c>
      <c r="Q282" s="3"/>
      <c r="R282" s="3"/>
    </row>
    <row r="283" spans="1:18" x14ac:dyDescent="0.25">
      <c r="A283" s="158">
        <v>281</v>
      </c>
      <c r="B283" s="159" t="s">
        <v>3260</v>
      </c>
      <c r="C283" s="159" t="s">
        <v>1667</v>
      </c>
      <c r="D283" s="159" t="s">
        <v>127</v>
      </c>
      <c r="E283" s="159" t="s">
        <v>188</v>
      </c>
      <c r="F283" s="160" t="s">
        <v>131</v>
      </c>
      <c r="G283" s="160" t="s">
        <v>1258</v>
      </c>
      <c r="H283" s="4"/>
      <c r="I283" s="4"/>
      <c r="J283" s="4"/>
      <c r="K283" s="4"/>
      <c r="L283" s="4"/>
      <c r="M283" s="4"/>
      <c r="N283" s="4"/>
      <c r="O283" s="4"/>
      <c r="P283" s="5">
        <f>IF(基本情報登録!$D$10="","",IF(基本情報登録!$D$10=登録データ!D283,1,0))</f>
        <v>0</v>
      </c>
      <c r="Q283" s="3"/>
      <c r="R283" s="3"/>
    </row>
    <row r="284" spans="1:18" x14ac:dyDescent="0.25">
      <c r="A284" s="158">
        <v>282</v>
      </c>
      <c r="B284" s="159" t="s">
        <v>2232</v>
      </c>
      <c r="C284" s="159" t="s">
        <v>2233</v>
      </c>
      <c r="D284" s="159" t="s">
        <v>127</v>
      </c>
      <c r="E284" s="159" t="s">
        <v>188</v>
      </c>
      <c r="F284" s="160" t="s">
        <v>52</v>
      </c>
      <c r="G284" s="160" t="s">
        <v>659</v>
      </c>
      <c r="H284" s="4"/>
      <c r="I284" s="4"/>
      <c r="J284" s="4"/>
      <c r="K284" s="4"/>
      <c r="L284" s="4"/>
      <c r="M284" s="4"/>
      <c r="N284" s="4"/>
      <c r="O284" s="4"/>
      <c r="P284" s="5">
        <f>IF(基本情報登録!$D$10="","",IF(基本情報登録!$D$10=登録データ!D284,1,0))</f>
        <v>0</v>
      </c>
      <c r="Q284" s="3"/>
      <c r="R284" s="3"/>
    </row>
    <row r="285" spans="1:18" x14ac:dyDescent="0.25">
      <c r="A285" s="158">
        <v>283</v>
      </c>
      <c r="B285" s="159" t="s">
        <v>1352</v>
      </c>
      <c r="C285" s="159" t="s">
        <v>1353</v>
      </c>
      <c r="D285" s="159" t="s">
        <v>127</v>
      </c>
      <c r="E285" s="159" t="s">
        <v>95</v>
      </c>
      <c r="F285" s="160" t="s">
        <v>87</v>
      </c>
      <c r="G285" s="160" t="s">
        <v>819</v>
      </c>
      <c r="H285" s="4"/>
      <c r="I285" s="4"/>
      <c r="J285" s="4"/>
      <c r="K285" s="4"/>
      <c r="L285" s="4"/>
      <c r="M285" s="4"/>
      <c r="N285" s="4"/>
      <c r="O285" s="4"/>
      <c r="P285" s="5">
        <f>IF(基本情報登録!$D$10="","",IF(基本情報登録!$D$10=登録データ!D285,1,0))</f>
        <v>0</v>
      </c>
      <c r="Q285" s="3"/>
      <c r="R285" s="3"/>
    </row>
    <row r="286" spans="1:18" x14ac:dyDescent="0.25">
      <c r="A286" s="158">
        <v>284</v>
      </c>
      <c r="B286" s="159" t="s">
        <v>1626</v>
      </c>
      <c r="C286" s="159" t="s">
        <v>1627</v>
      </c>
      <c r="D286" s="159" t="s">
        <v>127</v>
      </c>
      <c r="E286" s="159" t="s">
        <v>188</v>
      </c>
      <c r="F286" s="160" t="s">
        <v>52</v>
      </c>
      <c r="G286" s="160" t="s">
        <v>2701</v>
      </c>
      <c r="H286" s="4"/>
      <c r="I286" s="4"/>
      <c r="J286" s="4"/>
      <c r="K286" s="4"/>
      <c r="L286" s="4"/>
      <c r="M286" s="4"/>
      <c r="N286" s="4"/>
      <c r="O286" s="4"/>
      <c r="P286" s="5">
        <f>IF(基本情報登録!$D$10="","",IF(基本情報登録!$D$10=登録データ!D286,1,0))</f>
        <v>0</v>
      </c>
      <c r="Q286" s="3"/>
      <c r="R286" s="3"/>
    </row>
    <row r="287" spans="1:18" x14ac:dyDescent="0.25">
      <c r="A287" s="158">
        <v>285</v>
      </c>
      <c r="B287" s="159" t="s">
        <v>3196</v>
      </c>
      <c r="C287" s="159" t="s">
        <v>3197</v>
      </c>
      <c r="D287" s="159" t="s">
        <v>127</v>
      </c>
      <c r="E287" s="159" t="s">
        <v>188</v>
      </c>
      <c r="F287" s="160" t="s">
        <v>52</v>
      </c>
      <c r="G287" s="160" t="s">
        <v>984</v>
      </c>
      <c r="H287" s="4"/>
      <c r="I287" s="4"/>
      <c r="J287" s="4"/>
      <c r="K287" s="4"/>
      <c r="L287" s="4"/>
      <c r="M287" s="4"/>
      <c r="N287" s="4"/>
      <c r="O287" s="4"/>
      <c r="P287" s="5">
        <f>IF(基本情報登録!$D$10="","",IF(基本情報登録!$D$10=登録データ!D287,1,0))</f>
        <v>0</v>
      </c>
      <c r="Q287" s="3"/>
      <c r="R287" s="3"/>
    </row>
    <row r="288" spans="1:18" x14ac:dyDescent="0.25">
      <c r="A288" s="158">
        <v>286</v>
      </c>
      <c r="B288" s="159" t="s">
        <v>1606</v>
      </c>
      <c r="C288" s="159" t="s">
        <v>1607</v>
      </c>
      <c r="D288" s="159" t="s">
        <v>127</v>
      </c>
      <c r="E288" s="159" t="s">
        <v>188</v>
      </c>
      <c r="F288" s="160" t="s">
        <v>52</v>
      </c>
      <c r="G288" s="160" t="s">
        <v>930</v>
      </c>
      <c r="H288" s="4"/>
      <c r="I288" s="4"/>
      <c r="J288" s="4"/>
      <c r="K288" s="4"/>
      <c r="L288" s="4"/>
      <c r="M288" s="4"/>
      <c r="N288" s="4"/>
      <c r="O288" s="4"/>
      <c r="P288" s="5">
        <f>IF(基本情報登録!$D$10="","",IF(基本情報登録!$D$10=登録データ!D288,1,0))</f>
        <v>0</v>
      </c>
      <c r="Q288" s="3"/>
      <c r="R288" s="3"/>
    </row>
    <row r="289" spans="1:18" x14ac:dyDescent="0.25">
      <c r="A289" s="158">
        <v>287</v>
      </c>
      <c r="B289" s="159" t="s">
        <v>1632</v>
      </c>
      <c r="C289" s="159" t="s">
        <v>1633</v>
      </c>
      <c r="D289" s="159" t="s">
        <v>127</v>
      </c>
      <c r="E289" s="159" t="s">
        <v>188</v>
      </c>
      <c r="F289" s="160" t="s">
        <v>37</v>
      </c>
      <c r="G289" s="160" t="s">
        <v>1634</v>
      </c>
      <c r="H289" s="4"/>
      <c r="I289" s="4"/>
      <c r="J289" s="4"/>
      <c r="K289" s="4"/>
      <c r="L289" s="4"/>
      <c r="M289" s="4"/>
      <c r="N289" s="4"/>
      <c r="O289" s="4"/>
      <c r="P289" s="5">
        <f>IF(基本情報登録!$D$10="","",IF(基本情報登録!$D$10=登録データ!D289,1,0))</f>
        <v>0</v>
      </c>
      <c r="Q289" s="3"/>
      <c r="R289" s="3"/>
    </row>
    <row r="290" spans="1:18" x14ac:dyDescent="0.25">
      <c r="A290" s="158">
        <v>288</v>
      </c>
      <c r="B290" s="159" t="s">
        <v>1654</v>
      </c>
      <c r="C290" s="159" t="s">
        <v>1655</v>
      </c>
      <c r="D290" s="159" t="s">
        <v>127</v>
      </c>
      <c r="E290" s="159" t="s">
        <v>188</v>
      </c>
      <c r="F290" s="160" t="s">
        <v>96</v>
      </c>
      <c r="G290" s="160" t="s">
        <v>1584</v>
      </c>
      <c r="H290" s="4"/>
      <c r="I290" s="4"/>
      <c r="J290" s="4"/>
      <c r="K290" s="4"/>
      <c r="L290" s="4"/>
      <c r="M290" s="4"/>
      <c r="N290" s="4"/>
      <c r="O290" s="4"/>
      <c r="P290" s="5">
        <f>IF(基本情報登録!$D$10="","",IF(基本情報登録!$D$10=登録データ!D290,1,0))</f>
        <v>0</v>
      </c>
      <c r="Q290" s="3"/>
      <c r="R290" s="3"/>
    </row>
    <row r="291" spans="1:18" x14ac:dyDescent="0.25">
      <c r="A291" s="158">
        <v>289</v>
      </c>
      <c r="B291" s="159" t="s">
        <v>1636</v>
      </c>
      <c r="C291" s="159" t="s">
        <v>1637</v>
      </c>
      <c r="D291" s="159" t="s">
        <v>127</v>
      </c>
      <c r="E291" s="159" t="s">
        <v>188</v>
      </c>
      <c r="F291" s="160" t="s">
        <v>143</v>
      </c>
      <c r="G291" s="160" t="s">
        <v>1638</v>
      </c>
      <c r="H291" s="4"/>
      <c r="I291" s="4"/>
      <c r="J291" s="4"/>
      <c r="K291" s="4"/>
      <c r="L291" s="4"/>
      <c r="M291" s="4"/>
      <c r="N291" s="4"/>
      <c r="O291" s="4"/>
      <c r="P291" s="5">
        <f>IF(基本情報登録!$D$10="","",IF(基本情報登録!$D$10=登録データ!D291,1,0))</f>
        <v>0</v>
      </c>
      <c r="Q291" s="3"/>
      <c r="R291" s="3"/>
    </row>
    <row r="292" spans="1:18" x14ac:dyDescent="0.25">
      <c r="A292" s="158">
        <v>290</v>
      </c>
      <c r="B292" s="159" t="s">
        <v>1589</v>
      </c>
      <c r="C292" s="159" t="s">
        <v>1590</v>
      </c>
      <c r="D292" s="159" t="s">
        <v>127</v>
      </c>
      <c r="E292" s="159" t="s">
        <v>188</v>
      </c>
      <c r="F292" s="160" t="s">
        <v>52</v>
      </c>
      <c r="G292" s="160" t="s">
        <v>700</v>
      </c>
      <c r="H292" s="4"/>
      <c r="I292" s="4"/>
      <c r="J292" s="4"/>
      <c r="K292" s="4"/>
      <c r="L292" s="4"/>
      <c r="M292" s="4"/>
      <c r="N292" s="4"/>
      <c r="O292" s="4"/>
      <c r="P292" s="5">
        <f>IF(基本情報登録!$D$10="","",IF(基本情報登録!$D$10=登録データ!D292,1,0))</f>
        <v>0</v>
      </c>
      <c r="Q292" s="3"/>
      <c r="R292" s="3"/>
    </row>
    <row r="293" spans="1:18" x14ac:dyDescent="0.25">
      <c r="A293" s="158">
        <v>291</v>
      </c>
      <c r="B293" s="159" t="s">
        <v>1642</v>
      </c>
      <c r="C293" s="159" t="s">
        <v>1643</v>
      </c>
      <c r="D293" s="159" t="s">
        <v>127</v>
      </c>
      <c r="E293" s="159" t="s">
        <v>188</v>
      </c>
      <c r="F293" s="160" t="s">
        <v>52</v>
      </c>
      <c r="G293" s="160" t="s">
        <v>652</v>
      </c>
      <c r="H293" s="4"/>
      <c r="I293" s="4"/>
      <c r="J293" s="4"/>
      <c r="K293" s="4"/>
      <c r="L293" s="4"/>
      <c r="M293" s="4"/>
      <c r="N293" s="4"/>
      <c r="O293" s="4"/>
      <c r="P293" s="5">
        <f>IF(基本情報登録!$D$10="","",IF(基本情報登録!$D$10=登録データ!D293,1,0))</f>
        <v>0</v>
      </c>
      <c r="Q293" s="3"/>
      <c r="R293" s="3"/>
    </row>
    <row r="294" spans="1:18" x14ac:dyDescent="0.25">
      <c r="A294" s="158">
        <v>292</v>
      </c>
      <c r="B294" s="159" t="s">
        <v>1652</v>
      </c>
      <c r="C294" s="159" t="s">
        <v>1653</v>
      </c>
      <c r="D294" s="159" t="s">
        <v>127</v>
      </c>
      <c r="E294" s="159" t="s">
        <v>188</v>
      </c>
      <c r="F294" s="160" t="s">
        <v>52</v>
      </c>
      <c r="G294" s="160" t="s">
        <v>652</v>
      </c>
      <c r="H294" s="4"/>
      <c r="I294" s="4"/>
      <c r="J294" s="4"/>
      <c r="K294" s="4"/>
      <c r="L294" s="4"/>
      <c r="M294" s="4"/>
      <c r="N294" s="4"/>
      <c r="O294" s="4"/>
      <c r="P294" s="5">
        <f>IF(基本情報登録!$D$10="","",IF(基本情報登録!$D$10=登録データ!D294,1,0))</f>
        <v>0</v>
      </c>
      <c r="Q294" s="3"/>
      <c r="R294" s="3"/>
    </row>
    <row r="295" spans="1:18" x14ac:dyDescent="0.25">
      <c r="A295" s="158">
        <v>293</v>
      </c>
      <c r="B295" s="159" t="s">
        <v>1604</v>
      </c>
      <c r="C295" s="159" t="s">
        <v>3261</v>
      </c>
      <c r="D295" s="159" t="s">
        <v>127</v>
      </c>
      <c r="E295" s="159" t="s">
        <v>188</v>
      </c>
      <c r="F295" s="160" t="s">
        <v>87</v>
      </c>
      <c r="G295" s="160" t="s">
        <v>1605</v>
      </c>
      <c r="H295" s="4"/>
      <c r="I295" s="4"/>
      <c r="J295" s="4"/>
      <c r="K295" s="4"/>
      <c r="L295" s="4"/>
      <c r="M295" s="4"/>
      <c r="N295" s="4"/>
      <c r="O295" s="4"/>
      <c r="P295" s="5">
        <f>IF(基本情報登録!$D$10="","",IF(基本情報登録!$D$10=登録データ!D295,1,0))</f>
        <v>0</v>
      </c>
      <c r="Q295" s="3"/>
      <c r="R295" s="3"/>
    </row>
    <row r="296" spans="1:18" x14ac:dyDescent="0.25">
      <c r="A296" s="158">
        <v>294</v>
      </c>
      <c r="B296" s="159" t="s">
        <v>2234</v>
      </c>
      <c r="C296" s="159" t="s">
        <v>2235</v>
      </c>
      <c r="D296" s="159" t="s">
        <v>127</v>
      </c>
      <c r="E296" s="159" t="s">
        <v>188</v>
      </c>
      <c r="F296" s="160" t="s">
        <v>96</v>
      </c>
      <c r="G296" s="160" t="s">
        <v>1729</v>
      </c>
      <c r="H296" s="4"/>
      <c r="I296" s="4"/>
      <c r="J296" s="4"/>
      <c r="K296" s="4"/>
      <c r="L296" s="4"/>
      <c r="M296" s="4"/>
      <c r="N296" s="4"/>
      <c r="O296" s="4"/>
      <c r="P296" s="5">
        <f>IF(基本情報登録!$D$10="","",IF(基本情報登録!$D$10=登録データ!D296,1,0))</f>
        <v>0</v>
      </c>
      <c r="Q296" s="3"/>
      <c r="R296" s="3"/>
    </row>
    <row r="297" spans="1:18" x14ac:dyDescent="0.25">
      <c r="A297" s="158">
        <v>295</v>
      </c>
      <c r="B297" s="159" t="s">
        <v>1613</v>
      </c>
      <c r="C297" s="159" t="s">
        <v>1614</v>
      </c>
      <c r="D297" s="159" t="s">
        <v>127</v>
      </c>
      <c r="E297" s="159" t="s">
        <v>188</v>
      </c>
      <c r="F297" s="160" t="s">
        <v>143</v>
      </c>
      <c r="G297" s="160" t="s">
        <v>1382</v>
      </c>
      <c r="H297" s="4"/>
      <c r="I297" s="4"/>
      <c r="J297" s="4"/>
      <c r="K297" s="4"/>
      <c r="L297" s="4"/>
      <c r="M297" s="4"/>
      <c r="N297" s="4"/>
      <c r="O297" s="4"/>
      <c r="P297" s="5">
        <f>IF(基本情報登録!$D$10="","",IF(基本情報登録!$D$10=登録データ!D297,1,0))</f>
        <v>0</v>
      </c>
      <c r="Q297" s="3"/>
      <c r="R297" s="3"/>
    </row>
    <row r="298" spans="1:18" x14ac:dyDescent="0.25">
      <c r="A298" s="158">
        <v>296</v>
      </c>
      <c r="B298" s="159" t="s">
        <v>1611</v>
      </c>
      <c r="C298" s="159" t="s">
        <v>1612</v>
      </c>
      <c r="D298" s="159" t="s">
        <v>127</v>
      </c>
      <c r="E298" s="159" t="s">
        <v>188</v>
      </c>
      <c r="F298" s="160" t="s">
        <v>52</v>
      </c>
      <c r="G298" s="160" t="s">
        <v>1952</v>
      </c>
      <c r="H298" s="4"/>
      <c r="I298" s="4"/>
      <c r="J298" s="4"/>
      <c r="K298" s="4"/>
      <c r="L298" s="4"/>
      <c r="M298" s="4"/>
      <c r="N298" s="4"/>
      <c r="O298" s="4"/>
      <c r="P298" s="5">
        <f>IF(基本情報登録!$D$10="","",IF(基本情報登録!$D$10=登録データ!D298,1,0))</f>
        <v>0</v>
      </c>
      <c r="Q298" s="3"/>
      <c r="R298" s="3"/>
    </row>
    <row r="299" spans="1:18" x14ac:dyDescent="0.25">
      <c r="A299" s="158">
        <v>297</v>
      </c>
      <c r="B299" s="159" t="s">
        <v>3262</v>
      </c>
      <c r="C299" s="159" t="s">
        <v>1639</v>
      </c>
      <c r="D299" s="159" t="s">
        <v>127</v>
      </c>
      <c r="E299" s="159" t="s">
        <v>188</v>
      </c>
      <c r="F299" s="160" t="s">
        <v>118</v>
      </c>
      <c r="G299" s="160" t="s">
        <v>674</v>
      </c>
      <c r="H299" s="4"/>
      <c r="I299" s="4"/>
      <c r="J299" s="4"/>
      <c r="K299" s="4"/>
      <c r="L299" s="4"/>
      <c r="M299" s="4"/>
      <c r="N299" s="4"/>
      <c r="O299" s="4"/>
      <c r="P299" s="5">
        <f>IF(基本情報登録!$D$10="","",IF(基本情報登録!$D$10=登録データ!D299,1,0))</f>
        <v>0</v>
      </c>
      <c r="Q299" s="3"/>
      <c r="R299" s="3"/>
    </row>
    <row r="300" spans="1:18" x14ac:dyDescent="0.25">
      <c r="A300" s="158">
        <v>298</v>
      </c>
      <c r="B300" s="159" t="s">
        <v>1644</v>
      </c>
      <c r="C300" s="159" t="s">
        <v>1645</v>
      </c>
      <c r="D300" s="159" t="s">
        <v>127</v>
      </c>
      <c r="E300" s="159" t="s">
        <v>188</v>
      </c>
      <c r="F300" s="160" t="s">
        <v>118</v>
      </c>
      <c r="G300" s="160" t="s">
        <v>1328</v>
      </c>
      <c r="H300" s="4"/>
      <c r="I300" s="4"/>
      <c r="J300" s="4"/>
      <c r="K300" s="4"/>
      <c r="L300" s="4"/>
      <c r="M300" s="4"/>
      <c r="N300" s="4"/>
      <c r="O300" s="4"/>
      <c r="P300" s="5">
        <f>IF(基本情報登録!$D$10="","",IF(基本情報登録!$D$10=登録データ!D300,1,0))</f>
        <v>0</v>
      </c>
      <c r="Q300" s="3"/>
      <c r="R300" s="3"/>
    </row>
    <row r="301" spans="1:18" x14ac:dyDescent="0.25">
      <c r="A301" s="158">
        <v>299</v>
      </c>
      <c r="B301" s="159" t="s">
        <v>2229</v>
      </c>
      <c r="C301" s="159" t="s">
        <v>2230</v>
      </c>
      <c r="D301" s="159" t="s">
        <v>127</v>
      </c>
      <c r="E301" s="159" t="s">
        <v>188</v>
      </c>
      <c r="F301" s="160" t="s">
        <v>52</v>
      </c>
      <c r="G301" s="160" t="s">
        <v>2231</v>
      </c>
      <c r="H301" s="4"/>
      <c r="I301" s="4"/>
      <c r="J301" s="4"/>
      <c r="K301" s="4"/>
      <c r="L301" s="4"/>
      <c r="M301" s="4"/>
      <c r="N301" s="4"/>
      <c r="O301" s="4"/>
      <c r="P301" s="5">
        <f>IF(基本情報登録!$D$10="","",IF(基本情報登録!$D$10=登録データ!D301,1,0))</f>
        <v>0</v>
      </c>
      <c r="Q301" s="3"/>
      <c r="R301" s="3"/>
    </row>
    <row r="302" spans="1:18" x14ac:dyDescent="0.25">
      <c r="A302" s="158">
        <v>300</v>
      </c>
      <c r="B302" s="159" t="s">
        <v>1628</v>
      </c>
      <c r="C302" s="159" t="s">
        <v>3263</v>
      </c>
      <c r="D302" s="159" t="s">
        <v>127</v>
      </c>
      <c r="E302" s="159" t="s">
        <v>188</v>
      </c>
      <c r="F302" s="160" t="s">
        <v>52</v>
      </c>
      <c r="G302" s="160" t="s">
        <v>652</v>
      </c>
      <c r="H302" s="4"/>
      <c r="I302" s="4"/>
      <c r="J302" s="4"/>
      <c r="K302" s="4"/>
      <c r="L302" s="4"/>
      <c r="M302" s="4"/>
      <c r="N302" s="4"/>
      <c r="O302" s="4"/>
      <c r="P302" s="5">
        <f>IF(基本情報登録!$D$10="","",IF(基本情報登録!$D$10=登録データ!D302,1,0))</f>
        <v>0</v>
      </c>
      <c r="Q302" s="3"/>
      <c r="R302" s="3"/>
    </row>
    <row r="303" spans="1:18" x14ac:dyDescent="0.25">
      <c r="A303" s="158">
        <v>301</v>
      </c>
      <c r="B303" s="159" t="s">
        <v>3264</v>
      </c>
      <c r="C303" s="159" t="s">
        <v>1635</v>
      </c>
      <c r="D303" s="159" t="s">
        <v>127</v>
      </c>
      <c r="E303" s="159" t="s">
        <v>188</v>
      </c>
      <c r="F303" s="160" t="s">
        <v>52</v>
      </c>
      <c r="G303" s="160" t="s">
        <v>700</v>
      </c>
      <c r="H303" s="4"/>
      <c r="I303" s="4"/>
      <c r="J303" s="4"/>
      <c r="K303" s="4"/>
      <c r="L303" s="4"/>
      <c r="M303" s="4"/>
      <c r="N303" s="4"/>
      <c r="O303" s="4"/>
      <c r="P303" s="5">
        <f>IF(基本情報登録!$D$10="","",IF(基本情報登録!$D$10=登録データ!D303,1,0))</f>
        <v>0</v>
      </c>
      <c r="Q303" s="3"/>
      <c r="R303" s="3"/>
    </row>
    <row r="304" spans="1:18" x14ac:dyDescent="0.25">
      <c r="A304" s="158">
        <v>302</v>
      </c>
      <c r="B304" s="159" t="s">
        <v>1593</v>
      </c>
      <c r="C304" s="159" t="s">
        <v>1594</v>
      </c>
      <c r="D304" s="159" t="s">
        <v>127</v>
      </c>
      <c r="E304" s="159" t="s">
        <v>188</v>
      </c>
      <c r="F304" s="160" t="s">
        <v>52</v>
      </c>
      <c r="G304" s="160" t="s">
        <v>4504</v>
      </c>
      <c r="H304" s="4"/>
      <c r="I304" s="4"/>
      <c r="J304" s="4"/>
      <c r="K304" s="4"/>
      <c r="L304" s="4"/>
      <c r="M304" s="4"/>
      <c r="N304" s="4"/>
      <c r="O304" s="4"/>
      <c r="P304" s="5">
        <f>IF(基本情報登録!$D$10="","",IF(基本情報登録!$D$10=登録データ!D304,1,0))</f>
        <v>0</v>
      </c>
      <c r="Q304" s="3"/>
      <c r="R304" s="3"/>
    </row>
    <row r="305" spans="1:18" x14ac:dyDescent="0.25">
      <c r="A305" s="158">
        <v>303</v>
      </c>
      <c r="B305" s="159" t="s">
        <v>1665</v>
      </c>
      <c r="C305" s="159" t="s">
        <v>1666</v>
      </c>
      <c r="D305" s="159" t="s">
        <v>127</v>
      </c>
      <c r="E305" s="159" t="s">
        <v>188</v>
      </c>
      <c r="F305" s="160" t="s">
        <v>52</v>
      </c>
      <c r="G305" s="160" t="s">
        <v>496</v>
      </c>
      <c r="H305" s="4"/>
      <c r="I305" s="4"/>
      <c r="J305" s="4"/>
      <c r="K305" s="4"/>
      <c r="L305" s="4"/>
      <c r="M305" s="4"/>
      <c r="N305" s="4"/>
      <c r="O305" s="4"/>
      <c r="P305" s="5">
        <f>IF(基本情報登録!$D$10="","",IF(基本情報登録!$D$10=登録データ!D305,1,0))</f>
        <v>0</v>
      </c>
      <c r="Q305" s="3"/>
      <c r="R305" s="3"/>
    </row>
    <row r="306" spans="1:18" x14ac:dyDescent="0.25">
      <c r="A306" s="158">
        <v>304</v>
      </c>
      <c r="B306" s="159" t="s">
        <v>1618</v>
      </c>
      <c r="C306" s="159" t="s">
        <v>1619</v>
      </c>
      <c r="D306" s="159" t="s">
        <v>127</v>
      </c>
      <c r="E306" s="159" t="s">
        <v>188</v>
      </c>
      <c r="F306" s="160" t="s">
        <v>52</v>
      </c>
      <c r="G306" s="160" t="s">
        <v>1620</v>
      </c>
      <c r="H306" s="4"/>
      <c r="I306" s="4"/>
      <c r="J306" s="4"/>
      <c r="K306" s="4"/>
      <c r="L306" s="4"/>
      <c r="M306" s="4"/>
      <c r="N306" s="4"/>
      <c r="O306" s="4"/>
      <c r="P306" s="5">
        <f>IF(基本情報登録!$D$10="","",IF(基本情報登録!$D$10=登録データ!D306,1,0))</f>
        <v>0</v>
      </c>
      <c r="Q306" s="3"/>
      <c r="R306" s="3"/>
    </row>
    <row r="307" spans="1:18" x14ac:dyDescent="0.25">
      <c r="A307" s="158">
        <v>305</v>
      </c>
      <c r="B307" s="159" t="s">
        <v>1205</v>
      </c>
      <c r="C307" s="159" t="s">
        <v>1206</v>
      </c>
      <c r="D307" s="159" t="s">
        <v>127</v>
      </c>
      <c r="E307" s="159" t="s">
        <v>60</v>
      </c>
      <c r="F307" s="160" t="s">
        <v>52</v>
      </c>
      <c r="G307" s="160" t="s">
        <v>641</v>
      </c>
      <c r="H307" s="4"/>
      <c r="I307" s="4"/>
      <c r="J307" s="4"/>
      <c r="K307" s="4"/>
      <c r="L307" s="4"/>
      <c r="M307" s="4"/>
      <c r="N307" s="4"/>
      <c r="O307" s="4"/>
      <c r="P307" s="5">
        <f>IF(基本情報登録!$D$10="","",IF(基本情報登録!$D$10=登録データ!D307,1,0))</f>
        <v>0</v>
      </c>
      <c r="Q307" s="3"/>
      <c r="R307" s="3"/>
    </row>
    <row r="308" spans="1:18" x14ac:dyDescent="0.25">
      <c r="A308" s="158">
        <v>306</v>
      </c>
      <c r="B308" s="159" t="s">
        <v>1207</v>
      </c>
      <c r="C308" s="159" t="s">
        <v>1208</v>
      </c>
      <c r="D308" s="159" t="s">
        <v>127</v>
      </c>
      <c r="E308" s="159" t="s">
        <v>60</v>
      </c>
      <c r="F308" s="160" t="s">
        <v>136</v>
      </c>
      <c r="G308" s="160" t="s">
        <v>1209</v>
      </c>
      <c r="H308" s="4"/>
      <c r="I308" s="4"/>
      <c r="J308" s="4"/>
      <c r="K308" s="4"/>
      <c r="L308" s="4"/>
      <c r="M308" s="4"/>
      <c r="N308" s="4"/>
      <c r="O308" s="4"/>
      <c r="P308" s="5">
        <f>IF(基本情報登録!$D$10="","",IF(基本情報登録!$D$10=登録データ!D308,1,0))</f>
        <v>0</v>
      </c>
      <c r="Q308" s="3"/>
      <c r="R308" s="3"/>
    </row>
    <row r="309" spans="1:18" x14ac:dyDescent="0.25">
      <c r="A309" s="158">
        <v>307</v>
      </c>
      <c r="B309" s="159" t="s">
        <v>1217</v>
      </c>
      <c r="C309" s="159" t="s">
        <v>1218</v>
      </c>
      <c r="D309" s="159" t="s">
        <v>127</v>
      </c>
      <c r="E309" s="159" t="s">
        <v>60</v>
      </c>
      <c r="F309" s="160" t="s">
        <v>52</v>
      </c>
      <c r="G309" s="160" t="s">
        <v>700</v>
      </c>
      <c r="H309" s="4"/>
      <c r="I309" s="4"/>
      <c r="J309" s="4"/>
      <c r="K309" s="4"/>
      <c r="L309" s="4"/>
      <c r="M309" s="4"/>
      <c r="N309" s="4"/>
      <c r="O309" s="4"/>
      <c r="P309" s="5">
        <f>IF(基本情報登録!$D$10="","",IF(基本情報登録!$D$10=登録データ!D309,1,0))</f>
        <v>0</v>
      </c>
      <c r="Q309" s="3"/>
      <c r="R309" s="3"/>
    </row>
    <row r="310" spans="1:18" x14ac:dyDescent="0.25">
      <c r="A310" s="158">
        <v>308</v>
      </c>
      <c r="B310" s="159" t="s">
        <v>1602</v>
      </c>
      <c r="C310" s="159" t="s">
        <v>1603</v>
      </c>
      <c r="D310" s="159" t="s">
        <v>127</v>
      </c>
      <c r="E310" s="159" t="s">
        <v>188</v>
      </c>
      <c r="F310" s="160" t="s">
        <v>87</v>
      </c>
      <c r="G310" s="160" t="s">
        <v>1323</v>
      </c>
      <c r="H310" s="4"/>
      <c r="I310" s="4"/>
      <c r="J310" s="4"/>
      <c r="K310" s="4"/>
      <c r="L310" s="4"/>
      <c r="M310" s="4"/>
      <c r="N310" s="4"/>
      <c r="O310" s="4"/>
      <c r="P310" s="5">
        <f>IF(基本情報登録!$D$10="","",IF(基本情報登録!$D$10=登録データ!D310,1,0))</f>
        <v>0</v>
      </c>
      <c r="Q310" s="3"/>
      <c r="R310" s="3"/>
    </row>
    <row r="311" spans="1:18" x14ac:dyDescent="0.25">
      <c r="A311" s="158">
        <v>309</v>
      </c>
      <c r="B311" s="159" t="s">
        <v>1171</v>
      </c>
      <c r="C311" s="159" t="s">
        <v>1172</v>
      </c>
      <c r="D311" s="159" t="s">
        <v>127</v>
      </c>
      <c r="E311" s="159" t="s">
        <v>60</v>
      </c>
      <c r="F311" s="160" t="s">
        <v>52</v>
      </c>
      <c r="G311" s="160" t="s">
        <v>930</v>
      </c>
      <c r="H311" s="4"/>
      <c r="I311" s="4"/>
      <c r="J311" s="4"/>
      <c r="K311" s="4"/>
      <c r="L311" s="4"/>
      <c r="M311" s="4"/>
      <c r="N311" s="4"/>
      <c r="O311" s="4"/>
      <c r="P311" s="5">
        <f>IF(基本情報登録!$D$10="","",IF(基本情報登録!$D$10=登録データ!D311,1,0))</f>
        <v>0</v>
      </c>
      <c r="Q311" s="3"/>
      <c r="R311" s="3"/>
    </row>
    <row r="312" spans="1:18" x14ac:dyDescent="0.25">
      <c r="A312" s="158">
        <v>310</v>
      </c>
      <c r="B312" s="159" t="s">
        <v>1169</v>
      </c>
      <c r="C312" s="159" t="s">
        <v>1170</v>
      </c>
      <c r="D312" s="159" t="s">
        <v>127</v>
      </c>
      <c r="E312" s="159" t="s">
        <v>60</v>
      </c>
      <c r="F312" s="160" t="s">
        <v>52</v>
      </c>
      <c r="G312" s="160" t="s">
        <v>627</v>
      </c>
      <c r="H312" s="4"/>
      <c r="I312" s="4"/>
      <c r="J312" s="4"/>
      <c r="K312" s="4"/>
      <c r="L312" s="4"/>
      <c r="M312" s="4"/>
      <c r="N312" s="4"/>
      <c r="O312" s="4"/>
      <c r="P312" s="5">
        <f>IF(基本情報登録!$D$10="","",IF(基本情報登録!$D$10=登録データ!D312,1,0))</f>
        <v>0</v>
      </c>
      <c r="Q312" s="3"/>
      <c r="R312" s="3"/>
    </row>
    <row r="313" spans="1:18" x14ac:dyDescent="0.25">
      <c r="A313" s="158">
        <v>311</v>
      </c>
      <c r="B313" s="159" t="s">
        <v>1600</v>
      </c>
      <c r="C313" s="159" t="s">
        <v>1601</v>
      </c>
      <c r="D313" s="159" t="s">
        <v>127</v>
      </c>
      <c r="E313" s="159" t="s">
        <v>188</v>
      </c>
      <c r="F313" s="160" t="s">
        <v>52</v>
      </c>
      <c r="G313" s="160" t="s">
        <v>984</v>
      </c>
      <c r="H313" s="4"/>
      <c r="I313" s="4"/>
      <c r="J313" s="4"/>
      <c r="K313" s="4"/>
      <c r="L313" s="4"/>
      <c r="M313" s="4"/>
      <c r="N313" s="4"/>
      <c r="O313" s="4"/>
      <c r="P313" s="5">
        <f>IF(基本情報登録!$D$10="","",IF(基本情報登録!$D$10=登録データ!D313,1,0))</f>
        <v>0</v>
      </c>
      <c r="Q313" s="3"/>
      <c r="R313" s="3"/>
    </row>
    <row r="314" spans="1:18" x14ac:dyDescent="0.25">
      <c r="A314" s="158">
        <v>312</v>
      </c>
      <c r="B314" s="159" t="s">
        <v>1357</v>
      </c>
      <c r="C314" s="159" t="s">
        <v>1358</v>
      </c>
      <c r="D314" s="159" t="s">
        <v>137</v>
      </c>
      <c r="E314" s="159" t="s">
        <v>60</v>
      </c>
      <c r="F314" s="160" t="s">
        <v>52</v>
      </c>
      <c r="G314" s="160" t="s">
        <v>930</v>
      </c>
      <c r="H314" s="4"/>
      <c r="I314" s="4"/>
      <c r="J314" s="4"/>
      <c r="K314" s="4"/>
      <c r="L314" s="4"/>
      <c r="M314" s="4"/>
      <c r="N314" s="4"/>
      <c r="O314" s="4"/>
      <c r="P314" s="5">
        <f>IF(基本情報登録!$D$10="","",IF(基本情報登録!$D$10=登録データ!D314,1,0))</f>
        <v>0</v>
      </c>
      <c r="Q314" s="3"/>
      <c r="R314" s="3"/>
    </row>
    <row r="315" spans="1:18" x14ac:dyDescent="0.25">
      <c r="A315" s="158">
        <v>313</v>
      </c>
      <c r="B315" s="159" t="s">
        <v>1359</v>
      </c>
      <c r="C315" s="159" t="s">
        <v>1360</v>
      </c>
      <c r="D315" s="159" t="s">
        <v>137</v>
      </c>
      <c r="E315" s="159" t="s">
        <v>60</v>
      </c>
      <c r="F315" s="160" t="s">
        <v>96</v>
      </c>
      <c r="G315" s="160" t="s">
        <v>802</v>
      </c>
      <c r="H315" s="4"/>
      <c r="I315" s="4"/>
      <c r="J315" s="4"/>
      <c r="K315" s="4"/>
      <c r="L315" s="4"/>
      <c r="M315" s="4"/>
      <c r="N315" s="4"/>
      <c r="O315" s="4"/>
      <c r="P315" s="5">
        <f>IF(基本情報登録!$D$10="","",IF(基本情報登録!$D$10=登録データ!D315,1,0))</f>
        <v>0</v>
      </c>
      <c r="Q315" s="3"/>
      <c r="R315" s="3"/>
    </row>
    <row r="316" spans="1:18" x14ac:dyDescent="0.25">
      <c r="A316" s="158">
        <v>314</v>
      </c>
      <c r="B316" s="159" t="s">
        <v>1354</v>
      </c>
      <c r="C316" s="159" t="s">
        <v>1355</v>
      </c>
      <c r="D316" s="159" t="s">
        <v>137</v>
      </c>
      <c r="E316" s="159" t="s">
        <v>60</v>
      </c>
      <c r="F316" s="160" t="s">
        <v>118</v>
      </c>
      <c r="G316" s="160" t="s">
        <v>1356</v>
      </c>
      <c r="H316" s="4"/>
      <c r="I316" s="4"/>
      <c r="J316" s="4"/>
      <c r="K316" s="4"/>
      <c r="L316" s="4"/>
      <c r="M316" s="4"/>
      <c r="N316" s="4"/>
      <c r="O316" s="4"/>
      <c r="P316" s="5">
        <f>IF(基本情報登録!$D$10="","",IF(基本情報登録!$D$10=登録データ!D316,1,0))</f>
        <v>0</v>
      </c>
      <c r="Q316" s="3"/>
      <c r="R316" s="3"/>
    </row>
    <row r="317" spans="1:18" x14ac:dyDescent="0.25">
      <c r="A317" s="158">
        <v>315</v>
      </c>
      <c r="B317" s="159" t="s">
        <v>1363</v>
      </c>
      <c r="C317" s="159" t="s">
        <v>1364</v>
      </c>
      <c r="D317" s="159" t="s">
        <v>137</v>
      </c>
      <c r="E317" s="159" t="s">
        <v>60</v>
      </c>
      <c r="F317" s="160" t="s">
        <v>52</v>
      </c>
      <c r="G317" s="160" t="s">
        <v>1275</v>
      </c>
      <c r="H317" s="4"/>
      <c r="I317" s="4"/>
      <c r="J317" s="4"/>
      <c r="K317" s="4"/>
      <c r="L317" s="4"/>
      <c r="M317" s="4"/>
      <c r="N317" s="4"/>
      <c r="O317" s="4"/>
      <c r="P317" s="5">
        <f>IF(基本情報登録!$D$10="","",IF(基本情報登録!$D$10=登録データ!D317,1,0))</f>
        <v>0</v>
      </c>
      <c r="Q317" s="3"/>
      <c r="R317" s="3"/>
    </row>
    <row r="318" spans="1:18" x14ac:dyDescent="0.25">
      <c r="A318" s="158">
        <v>316</v>
      </c>
      <c r="B318" s="159" t="s">
        <v>1378</v>
      </c>
      <c r="C318" s="159" t="s">
        <v>1379</v>
      </c>
      <c r="D318" s="159" t="s">
        <v>137</v>
      </c>
      <c r="E318" s="159" t="s">
        <v>188</v>
      </c>
      <c r="F318" s="160" t="s">
        <v>52</v>
      </c>
      <c r="G318" s="160" t="s">
        <v>521</v>
      </c>
      <c r="H318" s="4"/>
      <c r="I318" s="4"/>
      <c r="J318" s="4"/>
      <c r="K318" s="4"/>
      <c r="L318" s="4"/>
      <c r="M318" s="4"/>
      <c r="N318" s="4"/>
      <c r="O318" s="4"/>
      <c r="P318" s="5">
        <f>IF(基本情報登録!$D$10="","",IF(基本情報登録!$D$10=登録データ!D318,1,0))</f>
        <v>0</v>
      </c>
      <c r="Q318" s="3"/>
      <c r="R318" s="3"/>
    </row>
    <row r="319" spans="1:18" x14ac:dyDescent="0.25">
      <c r="A319" s="158">
        <v>317</v>
      </c>
      <c r="B319" s="159" t="s">
        <v>1380</v>
      </c>
      <c r="C319" s="159" t="s">
        <v>1381</v>
      </c>
      <c r="D319" s="159" t="s">
        <v>137</v>
      </c>
      <c r="E319" s="159" t="s">
        <v>188</v>
      </c>
      <c r="F319" s="160" t="s">
        <v>52</v>
      </c>
      <c r="G319" s="160" t="s">
        <v>521</v>
      </c>
      <c r="H319" s="4"/>
      <c r="I319" s="4"/>
      <c r="J319" s="4"/>
      <c r="K319" s="4"/>
      <c r="L319" s="4"/>
      <c r="M319" s="4"/>
      <c r="N319" s="4"/>
      <c r="O319" s="4"/>
      <c r="P319" s="5">
        <f>IF(基本情報登録!$D$10="","",IF(基本情報登録!$D$10=登録データ!D319,1,0))</f>
        <v>0</v>
      </c>
      <c r="Q319" s="3"/>
      <c r="R319" s="3"/>
    </row>
    <row r="320" spans="1:18" x14ac:dyDescent="0.25">
      <c r="A320" s="158">
        <v>318</v>
      </c>
      <c r="B320" s="159" t="s">
        <v>1950</v>
      </c>
      <c r="C320" s="159" t="s">
        <v>1951</v>
      </c>
      <c r="D320" s="159" t="s">
        <v>137</v>
      </c>
      <c r="E320" s="159" t="s">
        <v>188</v>
      </c>
      <c r="F320" s="160" t="s">
        <v>52</v>
      </c>
      <c r="G320" s="160" t="s">
        <v>1952</v>
      </c>
      <c r="H320" s="4"/>
      <c r="I320" s="4"/>
      <c r="J320" s="4"/>
      <c r="K320" s="4"/>
      <c r="L320" s="4"/>
      <c r="M320" s="4"/>
      <c r="N320" s="4"/>
      <c r="O320" s="4"/>
      <c r="P320" s="5">
        <f>IF(基本情報登録!$D$10="","",IF(基本情報登録!$D$10=登録データ!D320,1,0))</f>
        <v>0</v>
      </c>
      <c r="Q320" s="3"/>
      <c r="R320" s="3"/>
    </row>
    <row r="321" spans="1:18" x14ac:dyDescent="0.25">
      <c r="A321" s="158">
        <v>319</v>
      </c>
      <c r="B321" s="159" t="s">
        <v>1361</v>
      </c>
      <c r="C321" s="159" t="s">
        <v>1362</v>
      </c>
      <c r="D321" s="159" t="s">
        <v>137</v>
      </c>
      <c r="E321" s="159" t="s">
        <v>60</v>
      </c>
      <c r="F321" s="160" t="s">
        <v>52</v>
      </c>
      <c r="G321" s="160" t="s">
        <v>521</v>
      </c>
      <c r="H321" s="4"/>
      <c r="I321" s="4"/>
      <c r="J321" s="4"/>
      <c r="K321" s="4"/>
      <c r="L321" s="4"/>
      <c r="M321" s="4"/>
      <c r="N321" s="4"/>
      <c r="O321" s="4"/>
      <c r="P321" s="5">
        <f>IF(基本情報登録!$D$10="","",IF(基本情報登録!$D$10=登録データ!D321,1,0))</f>
        <v>0</v>
      </c>
      <c r="Q321" s="3"/>
      <c r="R321" s="3"/>
    </row>
    <row r="322" spans="1:18" x14ac:dyDescent="0.25">
      <c r="A322" s="158">
        <v>320</v>
      </c>
      <c r="B322" s="159" t="s">
        <v>1367</v>
      </c>
      <c r="C322" s="159" t="s">
        <v>1368</v>
      </c>
      <c r="D322" s="159" t="s">
        <v>137</v>
      </c>
      <c r="E322" s="159" t="s">
        <v>60</v>
      </c>
      <c r="F322" s="160" t="s">
        <v>52</v>
      </c>
      <c r="G322" s="160" t="s">
        <v>1369</v>
      </c>
      <c r="H322" s="4"/>
      <c r="I322" s="4"/>
      <c r="J322" s="4"/>
      <c r="K322" s="4"/>
      <c r="L322" s="4"/>
      <c r="M322" s="4"/>
      <c r="N322" s="4"/>
      <c r="O322" s="4"/>
      <c r="P322" s="5">
        <f>IF(基本情報登録!$D$10="","",IF(基本情報登録!$D$10=登録データ!D322,1,0))</f>
        <v>0</v>
      </c>
      <c r="Q322" s="3"/>
      <c r="R322" s="3"/>
    </row>
    <row r="323" spans="1:18" x14ac:dyDescent="0.25">
      <c r="A323" s="158">
        <v>321</v>
      </c>
      <c r="B323" s="159" t="s">
        <v>1365</v>
      </c>
      <c r="C323" s="159" t="s">
        <v>1366</v>
      </c>
      <c r="D323" s="159" t="s">
        <v>137</v>
      </c>
      <c r="E323" s="159" t="s">
        <v>60</v>
      </c>
      <c r="F323" s="160" t="s">
        <v>52</v>
      </c>
      <c r="G323" s="160" t="s">
        <v>521</v>
      </c>
      <c r="H323" s="4"/>
      <c r="I323" s="4"/>
      <c r="J323" s="4"/>
      <c r="K323" s="4"/>
      <c r="L323" s="4"/>
      <c r="M323" s="4"/>
      <c r="N323" s="4"/>
      <c r="O323" s="4"/>
      <c r="P323" s="5">
        <f>IF(基本情報登録!$D$10="","",IF(基本情報登録!$D$10=登録データ!D323,1,0))</f>
        <v>0</v>
      </c>
      <c r="Q323" s="3"/>
      <c r="R323" s="3"/>
    </row>
    <row r="324" spans="1:18" x14ac:dyDescent="0.25">
      <c r="A324" s="158">
        <v>322</v>
      </c>
      <c r="B324" s="159" t="s">
        <v>1374</v>
      </c>
      <c r="C324" s="159" t="s">
        <v>1375</v>
      </c>
      <c r="D324" s="159" t="s">
        <v>137</v>
      </c>
      <c r="E324" s="159" t="s">
        <v>95</v>
      </c>
      <c r="F324" s="160" t="s">
        <v>52</v>
      </c>
      <c r="G324" s="160" t="s">
        <v>1376</v>
      </c>
      <c r="H324" s="4"/>
      <c r="I324" s="4"/>
      <c r="J324" s="4"/>
      <c r="K324" s="4"/>
      <c r="L324" s="4"/>
      <c r="M324" s="4"/>
      <c r="N324" s="4"/>
      <c r="O324" s="4"/>
      <c r="P324" s="5">
        <f>IF(基本情報登録!$D$10="","",IF(基本情報登録!$D$10=登録データ!D324,1,0))</f>
        <v>0</v>
      </c>
      <c r="Q324" s="3"/>
      <c r="R324" s="3"/>
    </row>
    <row r="325" spans="1:18" x14ac:dyDescent="0.25">
      <c r="A325" s="158">
        <v>323</v>
      </c>
      <c r="B325" s="159" t="s">
        <v>1371</v>
      </c>
      <c r="C325" s="159" t="s">
        <v>1372</v>
      </c>
      <c r="D325" s="159" t="s">
        <v>137</v>
      </c>
      <c r="E325" s="159" t="s">
        <v>95</v>
      </c>
      <c r="F325" s="160" t="s">
        <v>52</v>
      </c>
      <c r="G325" s="160" t="s">
        <v>521</v>
      </c>
      <c r="H325" s="4"/>
      <c r="I325" s="4"/>
      <c r="J325" s="4"/>
      <c r="K325" s="4"/>
      <c r="L325" s="4"/>
      <c r="M325" s="4"/>
      <c r="N325" s="4"/>
      <c r="O325" s="4"/>
      <c r="P325" s="5">
        <f>IF(基本情報登録!$D$10="","",IF(基本情報登録!$D$10=登録データ!D325,1,0))</f>
        <v>0</v>
      </c>
      <c r="Q325" s="3"/>
      <c r="R325" s="3"/>
    </row>
    <row r="326" spans="1:18" x14ac:dyDescent="0.25">
      <c r="A326" s="158">
        <v>324</v>
      </c>
      <c r="B326" s="159" t="s">
        <v>621</v>
      </c>
      <c r="C326" s="159" t="s">
        <v>622</v>
      </c>
      <c r="D326" s="159" t="s">
        <v>145</v>
      </c>
      <c r="E326" s="159" t="s">
        <v>95</v>
      </c>
      <c r="F326" s="160" t="s">
        <v>52</v>
      </c>
      <c r="G326" s="160" t="s">
        <v>623</v>
      </c>
      <c r="H326" s="4"/>
      <c r="I326" s="4"/>
      <c r="J326" s="4"/>
      <c r="K326" s="4"/>
      <c r="L326" s="4"/>
      <c r="M326" s="4"/>
      <c r="N326" s="4"/>
      <c r="O326" s="4"/>
      <c r="P326" s="5">
        <f>IF(基本情報登録!$D$10="","",IF(基本情報登録!$D$10=登録データ!D326,1,0))</f>
        <v>0</v>
      </c>
      <c r="Q326" s="3"/>
      <c r="R326" s="3"/>
    </row>
    <row r="327" spans="1:18" x14ac:dyDescent="0.25">
      <c r="A327" s="158">
        <v>325</v>
      </c>
      <c r="B327" s="159" t="s">
        <v>625</v>
      </c>
      <c r="C327" s="159" t="s">
        <v>626</v>
      </c>
      <c r="D327" s="159" t="s">
        <v>145</v>
      </c>
      <c r="E327" s="159" t="s">
        <v>95</v>
      </c>
      <c r="F327" s="160" t="s">
        <v>52</v>
      </c>
      <c r="G327" s="160" t="s">
        <v>627</v>
      </c>
      <c r="H327" s="4"/>
      <c r="I327" s="4"/>
      <c r="J327" s="4"/>
      <c r="K327" s="4"/>
      <c r="L327" s="4"/>
      <c r="M327" s="4"/>
      <c r="N327" s="4"/>
      <c r="O327" s="4"/>
      <c r="P327" s="5">
        <f>IF(基本情報登録!$D$10="","",IF(基本情報登録!$D$10=登録データ!D327,1,0))</f>
        <v>0</v>
      </c>
      <c r="Q327" s="3"/>
      <c r="R327" s="3"/>
    </row>
    <row r="328" spans="1:18" x14ac:dyDescent="0.25">
      <c r="A328" s="158">
        <v>326</v>
      </c>
      <c r="B328" s="159" t="s">
        <v>649</v>
      </c>
      <c r="C328" s="159" t="s">
        <v>650</v>
      </c>
      <c r="D328" s="159" t="s">
        <v>145</v>
      </c>
      <c r="E328" s="159" t="s">
        <v>188</v>
      </c>
      <c r="F328" s="160" t="s">
        <v>52</v>
      </c>
      <c r="G328" s="160" t="s">
        <v>356</v>
      </c>
      <c r="H328" s="4"/>
      <c r="I328" s="4"/>
      <c r="J328" s="4"/>
      <c r="K328" s="4"/>
      <c r="L328" s="4"/>
      <c r="M328" s="4"/>
      <c r="N328" s="4"/>
      <c r="O328" s="4"/>
      <c r="P328" s="5">
        <f>IF(基本情報登録!$D$10="","",IF(基本情報登録!$D$10=登録データ!D328,1,0))</f>
        <v>0</v>
      </c>
      <c r="Q328" s="3"/>
      <c r="R328" s="3"/>
    </row>
    <row r="329" spans="1:18" x14ac:dyDescent="0.25">
      <c r="A329" s="158">
        <v>327</v>
      </c>
      <c r="B329" s="159" t="s">
        <v>639</v>
      </c>
      <c r="C329" s="159" t="s">
        <v>640</v>
      </c>
      <c r="D329" s="159" t="s">
        <v>145</v>
      </c>
      <c r="E329" s="159" t="s">
        <v>188</v>
      </c>
      <c r="F329" s="160" t="s">
        <v>52</v>
      </c>
      <c r="G329" s="160" t="s">
        <v>641</v>
      </c>
      <c r="H329" s="4"/>
      <c r="I329" s="4"/>
      <c r="J329" s="4"/>
      <c r="K329" s="4"/>
      <c r="L329" s="4"/>
      <c r="M329" s="4"/>
      <c r="N329" s="4"/>
      <c r="O329" s="4"/>
      <c r="P329" s="5">
        <f>IF(基本情報登録!$D$10="","",IF(基本情報登録!$D$10=登録データ!D329,1,0))</f>
        <v>0</v>
      </c>
      <c r="Q329" s="3"/>
      <c r="R329" s="3"/>
    </row>
    <row r="330" spans="1:18" x14ac:dyDescent="0.25">
      <c r="A330" s="158">
        <v>328</v>
      </c>
      <c r="B330" s="159" t="s">
        <v>2286</v>
      </c>
      <c r="C330" s="159" t="s">
        <v>2287</v>
      </c>
      <c r="D330" s="159" t="s">
        <v>145</v>
      </c>
      <c r="E330" s="159" t="s">
        <v>989</v>
      </c>
      <c r="F330" s="160" t="s">
        <v>52</v>
      </c>
      <c r="G330" s="160" t="s">
        <v>618</v>
      </c>
      <c r="H330" s="4"/>
      <c r="I330" s="4"/>
      <c r="J330" s="4"/>
      <c r="K330" s="4"/>
      <c r="L330" s="4"/>
      <c r="M330" s="4"/>
      <c r="N330" s="4"/>
      <c r="O330" s="4"/>
      <c r="P330" s="5">
        <f>IF(基本情報登録!$D$10="","",IF(基本情報登録!$D$10=登録データ!D330,1,0))</f>
        <v>0</v>
      </c>
      <c r="Q330" s="3"/>
      <c r="R330" s="3"/>
    </row>
    <row r="331" spans="1:18" x14ac:dyDescent="0.25">
      <c r="A331" s="158">
        <v>329</v>
      </c>
      <c r="B331" s="159" t="s">
        <v>629</v>
      </c>
      <c r="C331" s="159" t="s">
        <v>630</v>
      </c>
      <c r="D331" s="159" t="s">
        <v>145</v>
      </c>
      <c r="E331" s="159" t="s">
        <v>95</v>
      </c>
      <c r="F331" s="160" t="s">
        <v>28</v>
      </c>
      <c r="G331" s="160" t="s">
        <v>29</v>
      </c>
      <c r="H331" s="4"/>
      <c r="I331" s="4"/>
      <c r="J331" s="4"/>
      <c r="K331" s="4"/>
      <c r="L331" s="4"/>
      <c r="M331" s="4"/>
      <c r="N331" s="4"/>
      <c r="O331" s="4"/>
      <c r="P331" s="5">
        <f>IF(基本情報登録!$D$10="","",IF(基本情報登録!$D$10=登録データ!D331,1,0))</f>
        <v>0</v>
      </c>
      <c r="Q331" s="3"/>
      <c r="R331" s="3"/>
    </row>
    <row r="332" spans="1:18" x14ac:dyDescent="0.25">
      <c r="A332" s="158">
        <v>330</v>
      </c>
      <c r="B332" s="159" t="s">
        <v>642</v>
      </c>
      <c r="C332" s="159" t="s">
        <v>643</v>
      </c>
      <c r="D332" s="159" t="s">
        <v>145</v>
      </c>
      <c r="E332" s="159" t="s">
        <v>188</v>
      </c>
      <c r="F332" s="160" t="s">
        <v>52</v>
      </c>
      <c r="G332" s="160" t="s">
        <v>644</v>
      </c>
      <c r="H332" s="4"/>
      <c r="I332" s="4"/>
      <c r="J332" s="4"/>
      <c r="K332" s="4"/>
      <c r="L332" s="4"/>
      <c r="M332" s="4"/>
      <c r="N332" s="4"/>
      <c r="O332" s="4"/>
      <c r="P332" s="5">
        <f>IF(基本情報登録!$D$10="","",IF(基本情報登録!$D$10=登録データ!D332,1,0))</f>
        <v>0</v>
      </c>
      <c r="Q332" s="3"/>
      <c r="R332" s="3"/>
    </row>
    <row r="333" spans="1:18" x14ac:dyDescent="0.25">
      <c r="A333" s="158">
        <v>331</v>
      </c>
      <c r="B333" s="159" t="s">
        <v>2295</v>
      </c>
      <c r="C333" s="159" t="s">
        <v>2296</v>
      </c>
      <c r="D333" s="159" t="s">
        <v>145</v>
      </c>
      <c r="E333" s="159" t="s">
        <v>989</v>
      </c>
      <c r="F333" s="160" t="s">
        <v>151</v>
      </c>
      <c r="G333" s="160" t="s">
        <v>2297</v>
      </c>
      <c r="H333" s="4"/>
      <c r="I333" s="4"/>
      <c r="J333" s="4"/>
      <c r="K333" s="4"/>
      <c r="L333" s="4"/>
      <c r="M333" s="4"/>
      <c r="N333" s="4"/>
      <c r="O333" s="4"/>
      <c r="P333" s="5">
        <f>IF(基本情報登録!$D$10="","",IF(基本情報登録!$D$10=登録データ!D333,1,0))</f>
        <v>0</v>
      </c>
      <c r="Q333" s="3"/>
      <c r="R333" s="3"/>
    </row>
    <row r="334" spans="1:18" x14ac:dyDescent="0.25">
      <c r="A334" s="158">
        <v>332</v>
      </c>
      <c r="B334" s="159" t="s">
        <v>2298</v>
      </c>
      <c r="C334" s="159" t="s">
        <v>2299</v>
      </c>
      <c r="D334" s="159" t="s">
        <v>145</v>
      </c>
      <c r="E334" s="159" t="s">
        <v>989</v>
      </c>
      <c r="F334" s="160" t="s">
        <v>52</v>
      </c>
      <c r="G334" s="160" t="s">
        <v>617</v>
      </c>
      <c r="H334" s="4"/>
      <c r="I334" s="4"/>
      <c r="J334" s="4"/>
      <c r="K334" s="4"/>
      <c r="L334" s="4"/>
      <c r="M334" s="4"/>
      <c r="N334" s="4"/>
      <c r="O334" s="4"/>
      <c r="P334" s="5">
        <f>IF(基本情報登録!$D$10="","",IF(基本情報登録!$D$10=登録データ!D334,1,0))</f>
        <v>0</v>
      </c>
      <c r="Q334" s="3"/>
      <c r="R334" s="3"/>
    </row>
    <row r="335" spans="1:18" x14ac:dyDescent="0.25">
      <c r="A335" s="158">
        <v>333</v>
      </c>
      <c r="B335" s="159" t="s">
        <v>3265</v>
      </c>
      <c r="C335" s="159" t="s">
        <v>3266</v>
      </c>
      <c r="D335" s="159" t="s">
        <v>145</v>
      </c>
      <c r="E335" s="159" t="s">
        <v>989</v>
      </c>
      <c r="F335" s="160" t="s">
        <v>151</v>
      </c>
      <c r="G335" s="160" t="s">
        <v>4505</v>
      </c>
      <c r="H335" s="4"/>
      <c r="I335" s="4"/>
      <c r="J335" s="4"/>
      <c r="K335" s="4"/>
      <c r="L335" s="4"/>
      <c r="M335" s="4"/>
      <c r="N335" s="4"/>
      <c r="O335" s="4"/>
      <c r="P335" s="5">
        <f>IF(基本情報登録!$D$10="","",IF(基本情報登録!$D$10=登録データ!D335,1,0))</f>
        <v>0</v>
      </c>
      <c r="Q335" s="3"/>
      <c r="R335" s="3"/>
    </row>
    <row r="336" spans="1:18" x14ac:dyDescent="0.25">
      <c r="A336" s="158">
        <v>334</v>
      </c>
      <c r="B336" s="159" t="s">
        <v>2288</v>
      </c>
      <c r="C336" s="159" t="s">
        <v>2289</v>
      </c>
      <c r="D336" s="159" t="s">
        <v>145</v>
      </c>
      <c r="E336" s="159" t="s">
        <v>989</v>
      </c>
      <c r="F336" s="160" t="s">
        <v>96</v>
      </c>
      <c r="G336" s="160" t="s">
        <v>1077</v>
      </c>
      <c r="H336" s="4"/>
      <c r="I336" s="4"/>
      <c r="J336" s="4"/>
      <c r="K336" s="4"/>
      <c r="L336" s="4"/>
      <c r="M336" s="4"/>
      <c r="N336" s="4"/>
      <c r="O336" s="4"/>
      <c r="P336" s="5">
        <f>IF(基本情報登録!$D$10="","",IF(基本情報登録!$D$10=登録データ!D336,1,0))</f>
        <v>0</v>
      </c>
      <c r="Q336" s="3"/>
      <c r="R336" s="3"/>
    </row>
    <row r="337" spans="1:18" x14ac:dyDescent="0.25">
      <c r="A337" s="158">
        <v>335</v>
      </c>
      <c r="B337" s="159" t="s">
        <v>253</v>
      </c>
      <c r="C337" s="159" t="s">
        <v>254</v>
      </c>
      <c r="D337" s="159" t="s">
        <v>168</v>
      </c>
      <c r="E337" s="159" t="s">
        <v>60</v>
      </c>
      <c r="F337" s="160" t="s">
        <v>166</v>
      </c>
      <c r="G337" s="160" t="s">
        <v>255</v>
      </c>
      <c r="H337" s="4"/>
      <c r="I337" s="4"/>
      <c r="J337" s="4"/>
      <c r="K337" s="4"/>
      <c r="L337" s="4"/>
      <c r="M337" s="4"/>
      <c r="N337" s="4"/>
      <c r="O337" s="4"/>
      <c r="P337" s="5">
        <f>IF(基本情報登録!$D$10="","",IF(基本情報登録!$D$10=登録データ!D337,1,0))</f>
        <v>1</v>
      </c>
      <c r="Q337" s="3"/>
      <c r="R337" s="3"/>
    </row>
    <row r="338" spans="1:18" x14ac:dyDescent="0.25">
      <c r="A338" s="158">
        <v>336</v>
      </c>
      <c r="B338" s="159" t="s">
        <v>3267</v>
      </c>
      <c r="C338" s="159" t="s">
        <v>334</v>
      </c>
      <c r="D338" s="159" t="s">
        <v>168</v>
      </c>
      <c r="E338" s="159" t="s">
        <v>60</v>
      </c>
      <c r="F338" s="160" t="s">
        <v>87</v>
      </c>
      <c r="G338" s="160" t="s">
        <v>238</v>
      </c>
      <c r="H338" s="4"/>
      <c r="I338" s="4"/>
      <c r="J338" s="4"/>
      <c r="K338" s="4"/>
      <c r="L338" s="4"/>
      <c r="M338" s="4"/>
      <c r="N338" s="4"/>
      <c r="O338" s="4"/>
      <c r="P338" s="5">
        <f>IF(基本情報登録!$D$10="","",IF(基本情報登録!$D$10=登録データ!D338,1,0))</f>
        <v>1</v>
      </c>
      <c r="Q338" s="3"/>
      <c r="R338" s="3"/>
    </row>
    <row r="339" spans="1:18" x14ac:dyDescent="0.25">
      <c r="A339" s="158">
        <v>337</v>
      </c>
      <c r="B339" s="159" t="s">
        <v>3268</v>
      </c>
      <c r="C339" s="159" t="s">
        <v>1958</v>
      </c>
      <c r="D339" s="159" t="s">
        <v>168</v>
      </c>
      <c r="E339" s="159" t="s">
        <v>188</v>
      </c>
      <c r="F339" s="160" t="s">
        <v>52</v>
      </c>
      <c r="G339" s="160" t="s">
        <v>379</v>
      </c>
      <c r="H339" s="4"/>
      <c r="I339" s="4"/>
      <c r="J339" s="4"/>
      <c r="K339" s="4"/>
      <c r="L339" s="4"/>
      <c r="M339" s="4"/>
      <c r="N339" s="4"/>
      <c r="O339" s="4"/>
      <c r="P339" s="5">
        <f>IF(基本情報登録!$D$10="","",IF(基本情報登録!$D$10=登録データ!D339,1,0))</f>
        <v>1</v>
      </c>
      <c r="Q339" s="3"/>
      <c r="R339" s="3"/>
    </row>
    <row r="340" spans="1:18" x14ac:dyDescent="0.25">
      <c r="A340" s="158">
        <v>338</v>
      </c>
      <c r="B340" s="159" t="s">
        <v>1962</v>
      </c>
      <c r="C340" s="159" t="s">
        <v>1963</v>
      </c>
      <c r="D340" s="159" t="s">
        <v>168</v>
      </c>
      <c r="E340" s="159" t="s">
        <v>188</v>
      </c>
      <c r="F340" s="160" t="s">
        <v>52</v>
      </c>
      <c r="G340" s="160" t="s">
        <v>417</v>
      </c>
      <c r="H340" s="4"/>
      <c r="I340" s="4"/>
      <c r="J340" s="4"/>
      <c r="K340" s="4"/>
      <c r="L340" s="4"/>
      <c r="M340" s="4"/>
      <c r="N340" s="4"/>
      <c r="O340" s="4"/>
      <c r="P340" s="5">
        <f>IF(基本情報登録!$D$10="","",IF(基本情報登録!$D$10=登録データ!D340,1,0))</f>
        <v>1</v>
      </c>
      <c r="Q340" s="3"/>
      <c r="R340" s="3"/>
    </row>
    <row r="341" spans="1:18" x14ac:dyDescent="0.25">
      <c r="A341" s="158">
        <v>339</v>
      </c>
      <c r="B341" s="159" t="s">
        <v>3269</v>
      </c>
      <c r="C341" s="159" t="s">
        <v>1957</v>
      </c>
      <c r="D341" s="159" t="s">
        <v>168</v>
      </c>
      <c r="E341" s="159" t="s">
        <v>188</v>
      </c>
      <c r="F341" s="160" t="s">
        <v>52</v>
      </c>
      <c r="G341" s="160" t="s">
        <v>379</v>
      </c>
      <c r="H341" s="4"/>
      <c r="I341" s="4"/>
      <c r="J341" s="4"/>
      <c r="K341" s="4"/>
      <c r="L341" s="4"/>
      <c r="M341" s="4"/>
      <c r="N341" s="4"/>
      <c r="O341" s="4"/>
      <c r="P341" s="5">
        <f>IF(基本情報登録!$D$10="","",IF(基本情報登録!$D$10=登録データ!D341,1,0))</f>
        <v>1</v>
      </c>
      <c r="Q341" s="3"/>
      <c r="R341" s="3"/>
    </row>
    <row r="342" spans="1:18" x14ac:dyDescent="0.25">
      <c r="A342" s="158">
        <v>340</v>
      </c>
      <c r="B342" s="159" t="s">
        <v>339</v>
      </c>
      <c r="C342" s="159" t="s">
        <v>340</v>
      </c>
      <c r="D342" s="159" t="s">
        <v>168</v>
      </c>
      <c r="E342" s="159" t="s">
        <v>60</v>
      </c>
      <c r="F342" s="160" t="s">
        <v>151</v>
      </c>
      <c r="G342" s="160" t="s">
        <v>341</v>
      </c>
      <c r="H342" s="4"/>
      <c r="I342" s="4"/>
      <c r="J342" s="4"/>
      <c r="K342" s="4"/>
      <c r="L342" s="4"/>
      <c r="M342" s="4"/>
      <c r="N342" s="4"/>
      <c r="O342" s="4"/>
      <c r="P342" s="5">
        <f>IF(基本情報登録!$D$10="","",IF(基本情報登録!$D$10=登録データ!D342,1,0))</f>
        <v>1</v>
      </c>
      <c r="Q342" s="3"/>
      <c r="R342" s="3"/>
    </row>
    <row r="343" spans="1:18" x14ac:dyDescent="0.25">
      <c r="A343" s="158">
        <v>341</v>
      </c>
      <c r="B343" s="159" t="s">
        <v>3270</v>
      </c>
      <c r="C343" s="159" t="s">
        <v>1955</v>
      </c>
      <c r="D343" s="159" t="s">
        <v>168</v>
      </c>
      <c r="E343" s="159" t="s">
        <v>188</v>
      </c>
      <c r="F343" s="160" t="s">
        <v>151</v>
      </c>
      <c r="G343" s="160" t="s">
        <v>1956</v>
      </c>
      <c r="H343" s="4"/>
      <c r="I343" s="4"/>
      <c r="J343" s="4"/>
      <c r="K343" s="4"/>
      <c r="L343" s="4"/>
      <c r="M343" s="4"/>
      <c r="N343" s="4"/>
      <c r="O343" s="4"/>
      <c r="P343" s="5">
        <f>IF(基本情報登録!$D$10="","",IF(基本情報登録!$D$10=登録データ!D343,1,0))</f>
        <v>1</v>
      </c>
      <c r="Q343" s="3"/>
      <c r="R343" s="3"/>
    </row>
    <row r="344" spans="1:18" x14ac:dyDescent="0.25">
      <c r="A344" s="158">
        <v>342</v>
      </c>
      <c r="B344" s="159" t="s">
        <v>377</v>
      </c>
      <c r="C344" s="159" t="s">
        <v>378</v>
      </c>
      <c r="D344" s="159" t="s">
        <v>168</v>
      </c>
      <c r="E344" s="159" t="s">
        <v>95</v>
      </c>
      <c r="F344" s="160" t="s">
        <v>52</v>
      </c>
      <c r="G344" s="160" t="s">
        <v>379</v>
      </c>
      <c r="H344" s="4"/>
      <c r="I344" s="4"/>
      <c r="J344" s="4"/>
      <c r="K344" s="4"/>
      <c r="L344" s="4"/>
      <c r="M344" s="4"/>
      <c r="N344" s="4"/>
      <c r="O344" s="4"/>
      <c r="P344" s="5">
        <f>IF(基本情報登録!$D$10="","",IF(基本情報登録!$D$10=登録データ!D344,1,0))</f>
        <v>1</v>
      </c>
      <c r="Q344" s="3"/>
      <c r="R344" s="3"/>
    </row>
    <row r="345" spans="1:18" x14ac:dyDescent="0.25">
      <c r="A345" s="158">
        <v>343</v>
      </c>
      <c r="B345" s="159" t="s">
        <v>2333</v>
      </c>
      <c r="C345" s="159" t="s">
        <v>3271</v>
      </c>
      <c r="D345" s="159" t="s">
        <v>168</v>
      </c>
      <c r="E345" s="159" t="s">
        <v>188</v>
      </c>
      <c r="F345" s="160" t="s">
        <v>87</v>
      </c>
      <c r="G345" s="160" t="s">
        <v>201</v>
      </c>
      <c r="H345" s="4"/>
      <c r="I345" s="4"/>
      <c r="J345" s="4"/>
      <c r="K345" s="4"/>
      <c r="L345" s="4"/>
      <c r="M345" s="4"/>
      <c r="N345" s="4"/>
      <c r="O345" s="4"/>
      <c r="P345" s="5">
        <f>IF(基本情報登録!$D$10="","",IF(基本情報登録!$D$10=登録データ!D345,1,0))</f>
        <v>1</v>
      </c>
      <c r="Q345" s="3"/>
      <c r="R345" s="3"/>
    </row>
    <row r="346" spans="1:18" x14ac:dyDescent="0.25">
      <c r="A346" s="158">
        <v>344</v>
      </c>
      <c r="B346" s="159" t="s">
        <v>384</v>
      </c>
      <c r="C346" s="159" t="s">
        <v>385</v>
      </c>
      <c r="D346" s="159" t="s">
        <v>168</v>
      </c>
      <c r="E346" s="159" t="s">
        <v>225</v>
      </c>
      <c r="F346" s="160" t="s">
        <v>61</v>
      </c>
      <c r="G346" s="160" t="s">
        <v>387</v>
      </c>
      <c r="H346" s="4"/>
      <c r="I346" s="4"/>
      <c r="J346" s="4"/>
      <c r="K346" s="4"/>
      <c r="L346" s="4"/>
      <c r="M346" s="4"/>
      <c r="N346" s="4"/>
      <c r="O346" s="4"/>
      <c r="P346" s="5">
        <f>IF(基本情報登録!$D$10="","",IF(基本情報登録!$D$10=登録データ!D346,1,0))</f>
        <v>1</v>
      </c>
      <c r="Q346" s="3"/>
      <c r="R346" s="3"/>
    </row>
    <row r="347" spans="1:18" x14ac:dyDescent="0.25">
      <c r="A347" s="158">
        <v>345</v>
      </c>
      <c r="B347" s="159" t="s">
        <v>441</v>
      </c>
      <c r="C347" s="159" t="s">
        <v>442</v>
      </c>
      <c r="D347" s="159" t="s">
        <v>168</v>
      </c>
      <c r="E347" s="159" t="s">
        <v>386</v>
      </c>
      <c r="F347" s="160" t="s">
        <v>52</v>
      </c>
      <c r="G347" s="160" t="s">
        <v>4506</v>
      </c>
      <c r="H347" s="4"/>
      <c r="I347" s="4"/>
      <c r="J347" s="4"/>
      <c r="K347" s="4"/>
      <c r="L347" s="4"/>
      <c r="M347" s="4"/>
      <c r="N347" s="4"/>
      <c r="O347" s="4"/>
      <c r="P347" s="5">
        <f>IF(基本情報登録!$D$10="","",IF(基本情報登録!$D$10=登録データ!D347,1,0))</f>
        <v>1</v>
      </c>
      <c r="Q347" s="3"/>
      <c r="R347" s="3"/>
    </row>
    <row r="348" spans="1:18" x14ac:dyDescent="0.25">
      <c r="A348" s="158">
        <v>346</v>
      </c>
      <c r="B348" s="159" t="s">
        <v>2209</v>
      </c>
      <c r="C348" s="159" t="s">
        <v>3272</v>
      </c>
      <c r="D348" s="159" t="s">
        <v>168</v>
      </c>
      <c r="E348" s="159" t="s">
        <v>188</v>
      </c>
      <c r="F348" s="160" t="s">
        <v>363</v>
      </c>
      <c r="G348" s="160" t="s">
        <v>1737</v>
      </c>
      <c r="H348" s="4"/>
      <c r="I348" s="4"/>
      <c r="J348" s="4"/>
      <c r="K348" s="4"/>
      <c r="L348" s="4"/>
      <c r="M348" s="4"/>
      <c r="N348" s="4"/>
      <c r="O348" s="4"/>
      <c r="P348" s="5">
        <f>IF(基本情報登録!$D$10="","",IF(基本情報登録!$D$10=登録データ!D348,1,0))</f>
        <v>1</v>
      </c>
      <c r="Q348" s="3"/>
      <c r="R348" s="3"/>
    </row>
    <row r="349" spans="1:18" x14ac:dyDescent="0.25">
      <c r="A349" s="158">
        <v>347</v>
      </c>
      <c r="B349" s="159" t="s">
        <v>404</v>
      </c>
      <c r="C349" s="159" t="s">
        <v>405</v>
      </c>
      <c r="D349" s="159" t="s">
        <v>168</v>
      </c>
      <c r="E349" s="159" t="s">
        <v>60</v>
      </c>
      <c r="F349" s="160" t="s">
        <v>406</v>
      </c>
      <c r="G349" s="160" t="s">
        <v>407</v>
      </c>
      <c r="H349" s="4"/>
      <c r="I349" s="4"/>
      <c r="J349" s="4"/>
      <c r="K349" s="4"/>
      <c r="L349" s="4"/>
      <c r="M349" s="4"/>
      <c r="N349" s="4"/>
      <c r="O349" s="4"/>
      <c r="P349" s="5">
        <f>IF(基本情報登録!$D$10="","",IF(基本情報登録!$D$10=登録データ!D349,1,0))</f>
        <v>1</v>
      </c>
      <c r="Q349" s="3"/>
      <c r="R349" s="3"/>
    </row>
    <row r="350" spans="1:18" x14ac:dyDescent="0.25">
      <c r="A350" s="158">
        <v>348</v>
      </c>
      <c r="B350" s="159" t="s">
        <v>2210</v>
      </c>
      <c r="C350" s="159" t="s">
        <v>2211</v>
      </c>
      <c r="D350" s="159" t="s">
        <v>168</v>
      </c>
      <c r="E350" s="159" t="s">
        <v>188</v>
      </c>
      <c r="F350" s="160" t="s">
        <v>52</v>
      </c>
      <c r="G350" s="160" t="s">
        <v>310</v>
      </c>
      <c r="H350" s="4"/>
      <c r="I350" s="4"/>
      <c r="J350" s="4"/>
      <c r="K350" s="4"/>
      <c r="L350" s="4"/>
      <c r="M350" s="4"/>
      <c r="N350" s="4"/>
      <c r="O350" s="4"/>
      <c r="P350" s="5">
        <f>IF(基本情報登録!$D$10="","",IF(基本情報登録!$D$10=登録データ!D350,1,0))</f>
        <v>1</v>
      </c>
      <c r="Q350" s="3"/>
      <c r="R350" s="3"/>
    </row>
    <row r="351" spans="1:18" x14ac:dyDescent="0.25">
      <c r="A351" s="158">
        <v>349</v>
      </c>
      <c r="B351" s="159" t="s">
        <v>397</v>
      </c>
      <c r="C351" s="159" t="s">
        <v>398</v>
      </c>
      <c r="D351" s="159" t="s">
        <v>168</v>
      </c>
      <c r="E351" s="159" t="s">
        <v>95</v>
      </c>
      <c r="F351" s="160" t="s">
        <v>118</v>
      </c>
      <c r="G351" s="160" t="s">
        <v>399</v>
      </c>
      <c r="H351" s="4"/>
      <c r="I351" s="4"/>
      <c r="J351" s="4"/>
      <c r="K351" s="4"/>
      <c r="L351" s="4"/>
      <c r="M351" s="4"/>
      <c r="N351" s="4"/>
      <c r="O351" s="4"/>
      <c r="P351" s="5">
        <f>IF(基本情報登録!$D$10="","",IF(基本情報登録!$D$10=登録データ!D351,1,0))</f>
        <v>1</v>
      </c>
      <c r="Q351" s="3"/>
      <c r="R351" s="3"/>
    </row>
    <row r="352" spans="1:18" x14ac:dyDescent="0.25">
      <c r="A352" s="158">
        <v>350</v>
      </c>
      <c r="B352" s="159" t="s">
        <v>2337</v>
      </c>
      <c r="C352" s="159" t="s">
        <v>2338</v>
      </c>
      <c r="D352" s="159" t="s">
        <v>168</v>
      </c>
      <c r="E352" s="159" t="s">
        <v>188</v>
      </c>
      <c r="F352" s="160" t="s">
        <v>28</v>
      </c>
      <c r="G352" s="160" t="s">
        <v>411</v>
      </c>
      <c r="H352" s="4"/>
      <c r="I352" s="4"/>
      <c r="J352" s="4"/>
      <c r="K352" s="4"/>
      <c r="L352" s="4"/>
      <c r="M352" s="4"/>
      <c r="N352" s="4"/>
      <c r="O352" s="4"/>
      <c r="P352" s="5">
        <f>IF(基本情報登録!$D$10="","",IF(基本情報登録!$D$10=登録データ!D352,1,0))</f>
        <v>1</v>
      </c>
      <c r="Q352" s="3"/>
      <c r="R352" s="3"/>
    </row>
    <row r="353" spans="1:18" x14ac:dyDescent="0.25">
      <c r="A353" s="158">
        <v>351</v>
      </c>
      <c r="B353" s="159" t="s">
        <v>236</v>
      </c>
      <c r="C353" s="159" t="s">
        <v>237</v>
      </c>
      <c r="D353" s="159" t="s">
        <v>168</v>
      </c>
      <c r="E353" s="159" t="s">
        <v>95</v>
      </c>
      <c r="F353" s="160" t="s">
        <v>87</v>
      </c>
      <c r="G353" s="160" t="s">
        <v>238</v>
      </c>
      <c r="H353" s="4"/>
      <c r="I353" s="4"/>
      <c r="J353" s="4"/>
      <c r="K353" s="4"/>
      <c r="L353" s="4"/>
      <c r="M353" s="4"/>
      <c r="N353" s="4"/>
      <c r="O353" s="4"/>
      <c r="P353" s="5">
        <f>IF(基本情報登録!$D$10="","",IF(基本情報登録!$D$10=登録データ!D353,1,0))</f>
        <v>1</v>
      </c>
      <c r="Q353" s="3"/>
      <c r="R353" s="3"/>
    </row>
    <row r="354" spans="1:18" x14ac:dyDescent="0.25">
      <c r="A354" s="158">
        <v>352</v>
      </c>
      <c r="B354" s="159" t="s">
        <v>418</v>
      </c>
      <c r="C354" s="159" t="s">
        <v>419</v>
      </c>
      <c r="D354" s="159" t="s">
        <v>168</v>
      </c>
      <c r="E354" s="159" t="s">
        <v>60</v>
      </c>
      <c r="F354" s="160" t="s">
        <v>52</v>
      </c>
      <c r="G354" s="160" t="s">
        <v>420</v>
      </c>
      <c r="H354" s="4"/>
      <c r="I354" s="4"/>
      <c r="J354" s="4"/>
      <c r="K354" s="4"/>
      <c r="L354" s="4"/>
      <c r="M354" s="4"/>
      <c r="N354" s="4"/>
      <c r="O354" s="4"/>
      <c r="P354" s="5">
        <f>IF(基本情報登録!$D$10="","",IF(基本情報登録!$D$10=登録データ!D354,1,0))</f>
        <v>1</v>
      </c>
      <c r="Q354" s="3"/>
      <c r="R354" s="3"/>
    </row>
    <row r="355" spans="1:18" x14ac:dyDescent="0.25">
      <c r="A355" s="158">
        <v>353</v>
      </c>
      <c r="B355" s="159" t="s">
        <v>361</v>
      </c>
      <c r="C355" s="159" t="s">
        <v>362</v>
      </c>
      <c r="D355" s="159" t="s">
        <v>168</v>
      </c>
      <c r="E355" s="159" t="s">
        <v>95</v>
      </c>
      <c r="F355" s="160" t="s">
        <v>363</v>
      </c>
      <c r="G355" s="160" t="s">
        <v>364</v>
      </c>
      <c r="H355" s="4"/>
      <c r="I355" s="4"/>
      <c r="J355" s="4"/>
      <c r="K355" s="4"/>
      <c r="L355" s="4"/>
      <c r="M355" s="4"/>
      <c r="N355" s="4"/>
      <c r="O355" s="4"/>
      <c r="P355" s="5">
        <f>IF(基本情報登録!$D$10="","",IF(基本情報登録!$D$10=登録データ!D355,1,0))</f>
        <v>1</v>
      </c>
      <c r="Q355" s="3"/>
      <c r="R355" s="3"/>
    </row>
    <row r="356" spans="1:18" x14ac:dyDescent="0.25">
      <c r="A356" s="158">
        <v>354</v>
      </c>
      <c r="B356" s="159" t="s">
        <v>2339</v>
      </c>
      <c r="C356" s="159" t="s">
        <v>2340</v>
      </c>
      <c r="D356" s="159" t="s">
        <v>168</v>
      </c>
      <c r="E356" s="159" t="s">
        <v>188</v>
      </c>
      <c r="F356" s="160" t="s">
        <v>52</v>
      </c>
      <c r="G356" s="160" t="s">
        <v>174</v>
      </c>
      <c r="H356" s="4"/>
      <c r="I356" s="4"/>
      <c r="J356" s="4"/>
      <c r="K356" s="4"/>
      <c r="L356" s="4"/>
      <c r="M356" s="4"/>
      <c r="N356" s="4"/>
      <c r="O356" s="4"/>
      <c r="P356" s="5">
        <f>IF(基本情報登録!$D$10="","",IF(基本情報登録!$D$10=登録データ!D356,1,0))</f>
        <v>1</v>
      </c>
      <c r="Q356" s="3"/>
      <c r="R356" s="3"/>
    </row>
    <row r="357" spans="1:18" x14ac:dyDescent="0.25">
      <c r="A357" s="158">
        <v>355</v>
      </c>
      <c r="B357" s="159" t="s">
        <v>453</v>
      </c>
      <c r="C357" s="159" t="s">
        <v>454</v>
      </c>
      <c r="D357" s="159" t="s">
        <v>168</v>
      </c>
      <c r="E357" s="159" t="s">
        <v>386</v>
      </c>
      <c r="F357" s="160" t="s">
        <v>52</v>
      </c>
      <c r="G357" s="160" t="s">
        <v>174</v>
      </c>
      <c r="H357" s="4"/>
      <c r="I357" s="4"/>
      <c r="J357" s="4"/>
      <c r="K357" s="4"/>
      <c r="L357" s="4"/>
      <c r="M357" s="4"/>
      <c r="N357" s="4"/>
      <c r="O357" s="4"/>
      <c r="P357" s="5">
        <f>IF(基本情報登録!$D$10="","",IF(基本情報登録!$D$10=登録データ!D357,1,0))</f>
        <v>1</v>
      </c>
      <c r="Q357" s="3"/>
      <c r="R357" s="3"/>
    </row>
    <row r="358" spans="1:18" x14ac:dyDescent="0.25">
      <c r="A358" s="158">
        <v>356</v>
      </c>
      <c r="B358" s="159" t="s">
        <v>369</v>
      </c>
      <c r="C358" s="159" t="s">
        <v>370</v>
      </c>
      <c r="D358" s="159" t="s">
        <v>168</v>
      </c>
      <c r="E358" s="159" t="s">
        <v>95</v>
      </c>
      <c r="F358" s="160" t="s">
        <v>371</v>
      </c>
      <c r="G358" s="160" t="s">
        <v>4507</v>
      </c>
      <c r="H358" s="4"/>
      <c r="I358" s="4"/>
      <c r="J358" s="4"/>
      <c r="K358" s="4"/>
      <c r="L358" s="4"/>
      <c r="M358" s="4"/>
      <c r="N358" s="4"/>
      <c r="O358" s="4"/>
      <c r="P358" s="5">
        <f>IF(基本情報登録!$D$10="","",IF(基本情報登録!$D$10=登録データ!D358,1,0))</f>
        <v>1</v>
      </c>
      <c r="Q358" s="3"/>
      <c r="R358" s="3"/>
    </row>
    <row r="359" spans="1:18" x14ac:dyDescent="0.25">
      <c r="A359" s="158">
        <v>357</v>
      </c>
      <c r="B359" s="159" t="s">
        <v>475</v>
      </c>
      <c r="C359" s="159" t="s">
        <v>476</v>
      </c>
      <c r="D359" s="159" t="s">
        <v>168</v>
      </c>
      <c r="E359" s="159" t="s">
        <v>60</v>
      </c>
      <c r="F359" s="160" t="s">
        <v>61</v>
      </c>
      <c r="G359" s="160" t="s">
        <v>477</v>
      </c>
      <c r="H359" s="4"/>
      <c r="I359" s="4"/>
      <c r="J359" s="4"/>
      <c r="K359" s="4"/>
      <c r="L359" s="4"/>
      <c r="M359" s="4"/>
      <c r="N359" s="4"/>
      <c r="O359" s="4"/>
      <c r="P359" s="5">
        <f>IF(基本情報登録!$D$10="","",IF(基本情報登録!$D$10=登録データ!D359,1,0))</f>
        <v>1</v>
      </c>
      <c r="Q359" s="3"/>
      <c r="R359" s="3"/>
    </row>
    <row r="360" spans="1:18" x14ac:dyDescent="0.25">
      <c r="A360" s="158">
        <v>358</v>
      </c>
      <c r="B360" s="159" t="s">
        <v>451</v>
      </c>
      <c r="C360" s="159" t="s">
        <v>452</v>
      </c>
      <c r="D360" s="159" t="s">
        <v>168</v>
      </c>
      <c r="E360" s="159" t="s">
        <v>225</v>
      </c>
      <c r="F360" s="160" t="s">
        <v>52</v>
      </c>
      <c r="G360" s="160" t="s">
        <v>4506</v>
      </c>
      <c r="H360" s="4"/>
      <c r="I360" s="4"/>
      <c r="J360" s="4"/>
      <c r="K360" s="4"/>
      <c r="L360" s="4"/>
      <c r="M360" s="4"/>
      <c r="N360" s="4"/>
      <c r="O360" s="4"/>
      <c r="P360" s="5">
        <f>IF(基本情報登録!$D$10="","",IF(基本情報登録!$D$10=登録データ!D360,1,0))</f>
        <v>1</v>
      </c>
      <c r="Q360" s="3"/>
      <c r="R360" s="3"/>
    </row>
    <row r="361" spans="1:18" x14ac:dyDescent="0.25">
      <c r="A361" s="158">
        <v>359</v>
      </c>
      <c r="B361" s="159" t="s">
        <v>415</v>
      </c>
      <c r="C361" s="159" t="s">
        <v>416</v>
      </c>
      <c r="D361" s="159" t="s">
        <v>168</v>
      </c>
      <c r="E361" s="159" t="s">
        <v>95</v>
      </c>
      <c r="F361" s="160" t="s">
        <v>52</v>
      </c>
      <c r="G361" s="160" t="s">
        <v>417</v>
      </c>
      <c r="H361" s="4"/>
      <c r="I361" s="4"/>
      <c r="J361" s="4"/>
      <c r="K361" s="4"/>
      <c r="L361" s="4"/>
      <c r="M361" s="4"/>
      <c r="N361" s="4"/>
      <c r="O361" s="4"/>
      <c r="P361" s="5">
        <f>IF(基本情報登録!$D$10="","",IF(基本情報登録!$D$10=登録データ!D361,1,0))</f>
        <v>1</v>
      </c>
      <c r="Q361" s="3"/>
      <c r="R361" s="3"/>
    </row>
    <row r="362" spans="1:18" x14ac:dyDescent="0.25">
      <c r="A362" s="158">
        <v>360</v>
      </c>
      <c r="B362" s="159" t="s">
        <v>2346</v>
      </c>
      <c r="C362" s="159" t="s">
        <v>2347</v>
      </c>
      <c r="D362" s="159" t="s">
        <v>168</v>
      </c>
      <c r="E362" s="159" t="s">
        <v>60</v>
      </c>
      <c r="F362" s="160" t="s">
        <v>28</v>
      </c>
      <c r="G362" s="160" t="s">
        <v>2348</v>
      </c>
      <c r="H362" s="4"/>
      <c r="I362" s="4"/>
      <c r="J362" s="4"/>
      <c r="K362" s="4"/>
      <c r="L362" s="4"/>
      <c r="M362" s="4"/>
      <c r="N362" s="4"/>
      <c r="O362" s="4"/>
      <c r="P362" s="5">
        <f>IF(基本情報登録!$D$10="","",IF(基本情報登録!$D$10=登録データ!D362,1,0))</f>
        <v>1</v>
      </c>
      <c r="Q362" s="3"/>
      <c r="R362" s="3"/>
    </row>
    <row r="363" spans="1:18" x14ac:dyDescent="0.25">
      <c r="A363" s="158">
        <v>361</v>
      </c>
      <c r="B363" s="159" t="s">
        <v>1022</v>
      </c>
      <c r="C363" s="159" t="s">
        <v>1023</v>
      </c>
      <c r="D363" s="159" t="s">
        <v>168</v>
      </c>
      <c r="E363" s="159" t="s">
        <v>95</v>
      </c>
      <c r="F363" s="160" t="s">
        <v>492</v>
      </c>
      <c r="G363" s="160" t="s">
        <v>1024</v>
      </c>
      <c r="H363" s="4"/>
      <c r="I363" s="4"/>
      <c r="J363" s="4"/>
      <c r="K363" s="4"/>
      <c r="L363" s="4"/>
      <c r="M363" s="4"/>
      <c r="N363" s="4"/>
      <c r="O363" s="4"/>
      <c r="P363" s="5">
        <f>IF(基本情報登録!$D$10="","",IF(基本情報登録!$D$10=登録データ!D363,1,0))</f>
        <v>1</v>
      </c>
      <c r="Q363" s="3"/>
      <c r="R363" s="3"/>
    </row>
    <row r="364" spans="1:18" x14ac:dyDescent="0.25">
      <c r="A364" s="158">
        <v>362</v>
      </c>
      <c r="B364" s="159" t="s">
        <v>1953</v>
      </c>
      <c r="C364" s="159" t="s">
        <v>1954</v>
      </c>
      <c r="D364" s="159" t="s">
        <v>168</v>
      </c>
      <c r="E364" s="159" t="s">
        <v>188</v>
      </c>
      <c r="F364" s="160" t="s">
        <v>52</v>
      </c>
      <c r="G364" s="160" t="s">
        <v>1068</v>
      </c>
      <c r="H364" s="4"/>
      <c r="I364" s="4"/>
      <c r="J364" s="4"/>
      <c r="K364" s="4"/>
      <c r="L364" s="4"/>
      <c r="M364" s="4"/>
      <c r="N364" s="4"/>
      <c r="O364" s="4"/>
      <c r="P364" s="5">
        <f>IF(基本情報登録!$D$10="","",IF(基本情報登録!$D$10=登録データ!D364,1,0))</f>
        <v>1</v>
      </c>
      <c r="Q364" s="3"/>
      <c r="R364" s="3"/>
    </row>
    <row r="365" spans="1:18" x14ac:dyDescent="0.25">
      <c r="A365" s="158">
        <v>363</v>
      </c>
      <c r="B365" s="159" t="s">
        <v>1959</v>
      </c>
      <c r="C365" s="159" t="s">
        <v>1960</v>
      </c>
      <c r="D365" s="159" t="s">
        <v>168</v>
      </c>
      <c r="E365" s="159" t="s">
        <v>188</v>
      </c>
      <c r="F365" s="160" t="s">
        <v>136</v>
      </c>
      <c r="G365" s="160" t="s">
        <v>1961</v>
      </c>
      <c r="H365" s="4"/>
      <c r="I365" s="4"/>
      <c r="J365" s="4"/>
      <c r="K365" s="4"/>
      <c r="L365" s="4"/>
      <c r="M365" s="4"/>
      <c r="N365" s="4"/>
      <c r="O365" s="4"/>
      <c r="P365" s="5">
        <f>IF(基本情報登録!$D$10="","",IF(基本情報登録!$D$10=登録データ!D365,1,0))</f>
        <v>1</v>
      </c>
      <c r="Q365" s="3"/>
      <c r="R365" s="3"/>
    </row>
    <row r="366" spans="1:18" x14ac:dyDescent="0.25">
      <c r="A366" s="158">
        <v>364</v>
      </c>
      <c r="B366" s="159" t="s">
        <v>308</v>
      </c>
      <c r="C366" s="159" t="s">
        <v>309</v>
      </c>
      <c r="D366" s="159" t="s">
        <v>168</v>
      </c>
      <c r="E366" s="159" t="s">
        <v>60</v>
      </c>
      <c r="F366" s="160" t="s">
        <v>52</v>
      </c>
      <c r="G366" s="160" t="s">
        <v>310</v>
      </c>
      <c r="H366" s="4"/>
      <c r="I366" s="4"/>
      <c r="J366" s="4"/>
      <c r="K366" s="4"/>
      <c r="L366" s="4"/>
      <c r="M366" s="4"/>
      <c r="N366" s="4"/>
      <c r="O366" s="4"/>
      <c r="P366" s="5">
        <f>IF(基本情報登録!$D$10="","",IF(基本情報登録!$D$10=登録データ!D366,1,0))</f>
        <v>1</v>
      </c>
      <c r="Q366" s="3"/>
      <c r="R366" s="3"/>
    </row>
    <row r="367" spans="1:18" x14ac:dyDescent="0.25">
      <c r="A367" s="158">
        <v>365</v>
      </c>
      <c r="B367" s="159" t="s">
        <v>455</v>
      </c>
      <c r="C367" s="159" t="s">
        <v>456</v>
      </c>
      <c r="D367" s="159" t="s">
        <v>168</v>
      </c>
      <c r="E367" s="159" t="s">
        <v>386</v>
      </c>
      <c r="F367" s="160" t="s">
        <v>406</v>
      </c>
      <c r="G367" s="160" t="s">
        <v>457</v>
      </c>
      <c r="H367" s="4"/>
      <c r="I367" s="4"/>
      <c r="J367" s="4"/>
      <c r="K367" s="4"/>
      <c r="L367" s="4"/>
      <c r="M367" s="4"/>
      <c r="N367" s="4"/>
      <c r="O367" s="4"/>
      <c r="P367" s="5">
        <f>IF(基本情報登録!$D$10="","",IF(基本情報登録!$D$10=登録データ!D367,1,0))</f>
        <v>1</v>
      </c>
      <c r="Q367" s="3"/>
      <c r="R367" s="3"/>
    </row>
    <row r="368" spans="1:18" x14ac:dyDescent="0.25">
      <c r="A368" s="158">
        <v>366</v>
      </c>
      <c r="B368" s="159" t="s">
        <v>346</v>
      </c>
      <c r="C368" s="159" t="s">
        <v>347</v>
      </c>
      <c r="D368" s="159" t="s">
        <v>168</v>
      </c>
      <c r="E368" s="159" t="s">
        <v>95</v>
      </c>
      <c r="F368" s="160" t="s">
        <v>348</v>
      </c>
      <c r="G368" s="160" t="s">
        <v>349</v>
      </c>
      <c r="H368" s="4"/>
      <c r="I368" s="4"/>
      <c r="J368" s="4"/>
      <c r="K368" s="4"/>
      <c r="L368" s="4"/>
      <c r="M368" s="4"/>
      <c r="N368" s="4"/>
      <c r="O368" s="4"/>
      <c r="P368" s="5">
        <f>IF(基本情報登録!$D$10="","",IF(基本情報登録!$D$10=登録データ!D368,1,0))</f>
        <v>1</v>
      </c>
      <c r="Q368" s="3"/>
      <c r="R368" s="3"/>
    </row>
    <row r="369" spans="1:18" x14ac:dyDescent="0.25">
      <c r="A369" s="158">
        <v>367</v>
      </c>
      <c r="B369" s="159" t="s">
        <v>2410</v>
      </c>
      <c r="C369" s="159" t="s">
        <v>2411</v>
      </c>
      <c r="D369" s="159" t="s">
        <v>168</v>
      </c>
      <c r="E369" s="159" t="s">
        <v>188</v>
      </c>
      <c r="F369" s="160" t="s">
        <v>406</v>
      </c>
      <c r="G369" s="160" t="s">
        <v>2412</v>
      </c>
      <c r="H369" s="4"/>
      <c r="I369" s="4"/>
      <c r="J369" s="4"/>
      <c r="K369" s="4"/>
      <c r="L369" s="4"/>
      <c r="M369" s="4"/>
      <c r="N369" s="4"/>
      <c r="O369" s="4"/>
      <c r="P369" s="5">
        <f>IF(基本情報登録!$D$10="","",IF(基本情報登録!$D$10=登録データ!D369,1,0))</f>
        <v>1</v>
      </c>
      <c r="Q369" s="3"/>
      <c r="R369" s="3"/>
    </row>
    <row r="370" spans="1:18" x14ac:dyDescent="0.25">
      <c r="A370" s="158">
        <v>368</v>
      </c>
      <c r="B370" s="159" t="s">
        <v>322</v>
      </c>
      <c r="C370" s="159" t="s">
        <v>323</v>
      </c>
      <c r="D370" s="159" t="s">
        <v>168</v>
      </c>
      <c r="E370" s="159" t="s">
        <v>95</v>
      </c>
      <c r="F370" s="160" t="s">
        <v>52</v>
      </c>
      <c r="G370" s="160" t="s">
        <v>310</v>
      </c>
      <c r="H370" s="4"/>
      <c r="I370" s="4"/>
      <c r="J370" s="4"/>
      <c r="K370" s="4"/>
      <c r="L370" s="4"/>
      <c r="M370" s="4"/>
      <c r="N370" s="4"/>
      <c r="O370" s="4"/>
      <c r="P370" s="5">
        <f>IF(基本情報登録!$D$10="","",IF(基本情報登録!$D$10=登録データ!D370,1,0))</f>
        <v>1</v>
      </c>
      <c r="Q370" s="3"/>
      <c r="R370" s="3"/>
    </row>
    <row r="371" spans="1:18" x14ac:dyDescent="0.25">
      <c r="A371" s="158">
        <v>369</v>
      </c>
      <c r="B371" s="159" t="s">
        <v>2418</v>
      </c>
      <c r="C371" s="159" t="s">
        <v>2419</v>
      </c>
      <c r="D371" s="159" t="s">
        <v>168</v>
      </c>
      <c r="E371" s="159" t="s">
        <v>27</v>
      </c>
      <c r="F371" s="160" t="s">
        <v>348</v>
      </c>
      <c r="G371" s="160" t="s">
        <v>2420</v>
      </c>
      <c r="H371" s="4"/>
      <c r="I371" s="4"/>
      <c r="J371" s="4"/>
      <c r="K371" s="4"/>
      <c r="L371" s="4"/>
      <c r="M371" s="4"/>
      <c r="N371" s="4"/>
      <c r="O371" s="4"/>
      <c r="P371" s="5">
        <f>IF(基本情報登録!$D$10="","",IF(基本情報登録!$D$10=登録データ!D371,1,0))</f>
        <v>1</v>
      </c>
      <c r="Q371" s="3"/>
      <c r="R371" s="3"/>
    </row>
    <row r="372" spans="1:18" x14ac:dyDescent="0.25">
      <c r="A372" s="158">
        <v>370</v>
      </c>
      <c r="B372" s="159" t="s">
        <v>260</v>
      </c>
      <c r="C372" s="159" t="s">
        <v>261</v>
      </c>
      <c r="D372" s="159" t="s">
        <v>168</v>
      </c>
      <c r="E372" s="159" t="s">
        <v>60</v>
      </c>
      <c r="F372" s="160" t="s">
        <v>118</v>
      </c>
      <c r="G372" s="160" t="s">
        <v>2489</v>
      </c>
      <c r="H372" s="4"/>
      <c r="I372" s="4"/>
      <c r="J372" s="4"/>
      <c r="K372" s="4"/>
      <c r="L372" s="4"/>
      <c r="M372" s="4"/>
      <c r="N372" s="4"/>
      <c r="O372" s="4"/>
      <c r="P372" s="5">
        <f>IF(基本情報登録!$D$10="","",IF(基本情報登録!$D$10=登録データ!D372,1,0))</f>
        <v>1</v>
      </c>
      <c r="Q372" s="3"/>
      <c r="R372" s="3"/>
    </row>
    <row r="373" spans="1:18" x14ac:dyDescent="0.25">
      <c r="A373" s="158">
        <v>371</v>
      </c>
      <c r="B373" s="159" t="s">
        <v>458</v>
      </c>
      <c r="C373" s="159" t="s">
        <v>459</v>
      </c>
      <c r="D373" s="159" t="s">
        <v>168</v>
      </c>
      <c r="E373" s="159" t="s">
        <v>386</v>
      </c>
      <c r="F373" s="160" t="s">
        <v>131</v>
      </c>
      <c r="G373" s="160" t="s">
        <v>1971</v>
      </c>
      <c r="H373" s="4"/>
      <c r="I373" s="4"/>
      <c r="J373" s="4"/>
      <c r="K373" s="4"/>
      <c r="L373" s="4"/>
      <c r="M373" s="4"/>
      <c r="N373" s="4"/>
      <c r="O373" s="4"/>
      <c r="P373" s="5">
        <f>IF(基本情報登録!$D$10="","",IF(基本情報登録!$D$10=登録データ!D373,1,0))</f>
        <v>1</v>
      </c>
      <c r="Q373" s="3"/>
      <c r="R373" s="3"/>
    </row>
    <row r="374" spans="1:18" x14ac:dyDescent="0.25">
      <c r="A374" s="158">
        <v>372</v>
      </c>
      <c r="B374" s="159" t="s">
        <v>438</v>
      </c>
      <c r="C374" s="159" t="s">
        <v>439</v>
      </c>
      <c r="D374" s="159" t="s">
        <v>168</v>
      </c>
      <c r="E374" s="159" t="s">
        <v>60</v>
      </c>
      <c r="F374" s="160" t="s">
        <v>96</v>
      </c>
      <c r="G374" s="160" t="s">
        <v>4508</v>
      </c>
      <c r="H374" s="4"/>
      <c r="I374" s="4"/>
      <c r="J374" s="4"/>
      <c r="K374" s="4"/>
      <c r="L374" s="4"/>
      <c r="M374" s="4"/>
      <c r="N374" s="4"/>
      <c r="O374" s="4"/>
      <c r="P374" s="5">
        <f>IF(基本情報登録!$D$10="","",IF(基本情報登録!$D$10=登録データ!D374,1,0))</f>
        <v>1</v>
      </c>
      <c r="Q374" s="3"/>
      <c r="R374" s="3"/>
    </row>
    <row r="375" spans="1:18" x14ac:dyDescent="0.25">
      <c r="A375" s="158">
        <v>373</v>
      </c>
      <c r="B375" s="159" t="s">
        <v>2344</v>
      </c>
      <c r="C375" s="159" t="s">
        <v>2345</v>
      </c>
      <c r="D375" s="159" t="s">
        <v>168</v>
      </c>
      <c r="E375" s="159" t="s">
        <v>60</v>
      </c>
      <c r="F375" s="160" t="s">
        <v>136</v>
      </c>
      <c r="G375" s="160" t="s">
        <v>1442</v>
      </c>
      <c r="H375" s="4"/>
      <c r="I375" s="4"/>
      <c r="J375" s="4"/>
      <c r="K375" s="4"/>
      <c r="L375" s="4"/>
      <c r="M375" s="4"/>
      <c r="N375" s="4"/>
      <c r="O375" s="4"/>
      <c r="P375" s="5">
        <f>IF(基本情報登録!$D$10="","",IF(基本情報登録!$D$10=登録データ!D375,1,0))</f>
        <v>1</v>
      </c>
      <c r="Q375" s="3"/>
      <c r="R375" s="3"/>
    </row>
    <row r="376" spans="1:18" x14ac:dyDescent="0.25">
      <c r="A376" s="158">
        <v>374</v>
      </c>
      <c r="B376" s="159" t="s">
        <v>3273</v>
      </c>
      <c r="C376" s="159" t="s">
        <v>412</v>
      </c>
      <c r="D376" s="159" t="s">
        <v>168</v>
      </c>
      <c r="E376" s="159" t="s">
        <v>95</v>
      </c>
      <c r="F376" s="160" t="s">
        <v>37</v>
      </c>
      <c r="G376" s="160" t="s">
        <v>413</v>
      </c>
      <c r="H376" s="4"/>
      <c r="I376" s="4"/>
      <c r="J376" s="4"/>
      <c r="K376" s="4"/>
      <c r="L376" s="4"/>
      <c r="M376" s="4"/>
      <c r="N376" s="4"/>
      <c r="O376" s="4"/>
      <c r="P376" s="5">
        <f>IF(基本情報登録!$D$10="","",IF(基本情報登録!$D$10=登録データ!D376,1,0))</f>
        <v>1</v>
      </c>
      <c r="Q376" s="3"/>
      <c r="R376" s="3"/>
    </row>
    <row r="377" spans="1:18" x14ac:dyDescent="0.25">
      <c r="A377" s="158">
        <v>375</v>
      </c>
      <c r="B377" s="159" t="s">
        <v>3274</v>
      </c>
      <c r="C377" s="159" t="s">
        <v>463</v>
      </c>
      <c r="D377" s="159" t="s">
        <v>168</v>
      </c>
      <c r="E377" s="159" t="s">
        <v>60</v>
      </c>
      <c r="F377" s="160" t="s">
        <v>37</v>
      </c>
      <c r="G377" s="160" t="s">
        <v>464</v>
      </c>
      <c r="H377" s="4"/>
      <c r="I377" s="4"/>
      <c r="J377" s="4"/>
      <c r="K377" s="4"/>
      <c r="L377" s="4"/>
      <c r="M377" s="4"/>
      <c r="N377" s="4"/>
      <c r="O377" s="4"/>
      <c r="P377" s="5">
        <f>IF(基本情報登録!$D$10="","",IF(基本情報登録!$D$10=登録データ!D377,1,0))</f>
        <v>1</v>
      </c>
      <c r="Q377" s="3"/>
      <c r="R377" s="3"/>
    </row>
    <row r="378" spans="1:18" x14ac:dyDescent="0.25">
      <c r="A378" s="158">
        <v>376</v>
      </c>
      <c r="B378" s="159" t="s">
        <v>3275</v>
      </c>
      <c r="C378" s="159" t="s">
        <v>414</v>
      </c>
      <c r="D378" s="159" t="s">
        <v>168</v>
      </c>
      <c r="E378" s="159" t="s">
        <v>95</v>
      </c>
      <c r="F378" s="160" t="s">
        <v>52</v>
      </c>
      <c r="G378" s="160" t="s">
        <v>174</v>
      </c>
      <c r="H378" s="4"/>
      <c r="I378" s="4"/>
      <c r="J378" s="4"/>
      <c r="K378" s="4"/>
      <c r="L378" s="4"/>
      <c r="M378" s="4"/>
      <c r="N378" s="4"/>
      <c r="O378" s="4"/>
      <c r="P378" s="5">
        <f>IF(基本情報登録!$D$10="","",IF(基本情報登録!$D$10=登録データ!D378,1,0))</f>
        <v>1</v>
      </c>
      <c r="Q378" s="3"/>
      <c r="R378" s="3"/>
    </row>
    <row r="379" spans="1:18" x14ac:dyDescent="0.25">
      <c r="A379" s="158">
        <v>377</v>
      </c>
      <c r="B379" s="159" t="s">
        <v>432</v>
      </c>
      <c r="C379" s="159" t="s">
        <v>3276</v>
      </c>
      <c r="D379" s="159" t="s">
        <v>168</v>
      </c>
      <c r="E379" s="159" t="s">
        <v>95</v>
      </c>
      <c r="F379" s="160" t="s">
        <v>87</v>
      </c>
      <c r="G379" s="160" t="s">
        <v>433</v>
      </c>
      <c r="H379" s="4"/>
      <c r="I379" s="4"/>
      <c r="J379" s="4"/>
      <c r="K379" s="4"/>
      <c r="L379" s="4"/>
      <c r="M379" s="4"/>
      <c r="N379" s="4"/>
      <c r="O379" s="4"/>
      <c r="P379" s="5">
        <f>IF(基本情報登録!$D$10="","",IF(基本情報登録!$D$10=登録データ!D379,1,0))</f>
        <v>1</v>
      </c>
      <c r="Q379" s="3"/>
      <c r="R379" s="3"/>
    </row>
    <row r="380" spans="1:18" x14ac:dyDescent="0.25">
      <c r="A380" s="158">
        <v>378</v>
      </c>
      <c r="B380" s="159" t="s">
        <v>409</v>
      </c>
      <c r="C380" s="159" t="s">
        <v>410</v>
      </c>
      <c r="D380" s="159" t="s">
        <v>168</v>
      </c>
      <c r="E380" s="159" t="s">
        <v>60</v>
      </c>
      <c r="F380" s="160" t="s">
        <v>28</v>
      </c>
      <c r="G380" s="160" t="s">
        <v>411</v>
      </c>
      <c r="H380" s="4"/>
      <c r="I380" s="4"/>
      <c r="J380" s="4"/>
      <c r="K380" s="4"/>
      <c r="L380" s="4"/>
      <c r="M380" s="4"/>
      <c r="N380" s="4"/>
      <c r="O380" s="4"/>
      <c r="P380" s="5">
        <f>IF(基本情報登録!$D$10="","",IF(基本情報登録!$D$10=登録データ!D380,1,0))</f>
        <v>1</v>
      </c>
      <c r="Q380" s="3"/>
      <c r="R380" s="3"/>
    </row>
    <row r="381" spans="1:18" x14ac:dyDescent="0.25">
      <c r="A381" s="158">
        <v>379</v>
      </c>
      <c r="B381" s="159" t="s">
        <v>2212</v>
      </c>
      <c r="C381" s="159" t="s">
        <v>2213</v>
      </c>
      <c r="D381" s="159" t="s">
        <v>168</v>
      </c>
      <c r="E381" s="159" t="s">
        <v>188</v>
      </c>
      <c r="F381" s="160" t="s">
        <v>52</v>
      </c>
      <c r="G381" s="160" t="s">
        <v>4506</v>
      </c>
      <c r="H381" s="4"/>
      <c r="I381" s="4"/>
      <c r="J381" s="4"/>
      <c r="K381" s="4"/>
      <c r="L381" s="4"/>
      <c r="M381" s="4"/>
      <c r="N381" s="4"/>
      <c r="O381" s="4"/>
      <c r="P381" s="5">
        <f>IF(基本情報登録!$D$10="","",IF(基本情報登録!$D$10=登録データ!D381,1,0))</f>
        <v>1</v>
      </c>
      <c r="Q381" s="3"/>
      <c r="R381" s="3"/>
    </row>
    <row r="382" spans="1:18" x14ac:dyDescent="0.25">
      <c r="A382" s="158">
        <v>380</v>
      </c>
      <c r="B382" s="159" t="s">
        <v>461</v>
      </c>
      <c r="C382" s="159" t="s">
        <v>462</v>
      </c>
      <c r="D382" s="159" t="s">
        <v>168</v>
      </c>
      <c r="E382" s="159" t="s">
        <v>60</v>
      </c>
      <c r="F382" s="160" t="s">
        <v>52</v>
      </c>
      <c r="G382" s="160" t="s">
        <v>4506</v>
      </c>
      <c r="H382" s="4"/>
      <c r="I382" s="4"/>
      <c r="J382" s="4"/>
      <c r="K382" s="4"/>
      <c r="L382" s="4"/>
      <c r="M382" s="4"/>
      <c r="N382" s="4"/>
      <c r="O382" s="4"/>
      <c r="P382" s="5">
        <f>IF(基本情報登録!$D$10="","",IF(基本情報登録!$D$10=登録データ!D382,1,0))</f>
        <v>1</v>
      </c>
      <c r="Q382" s="3"/>
      <c r="R382" s="3"/>
    </row>
    <row r="383" spans="1:18" x14ac:dyDescent="0.25">
      <c r="A383" s="158">
        <v>381</v>
      </c>
      <c r="B383" s="159" t="s">
        <v>282</v>
      </c>
      <c r="C383" s="159" t="s">
        <v>283</v>
      </c>
      <c r="D383" s="159" t="s">
        <v>168</v>
      </c>
      <c r="E383" s="159" t="s">
        <v>95</v>
      </c>
      <c r="F383" s="160" t="s">
        <v>37</v>
      </c>
      <c r="G383" s="160" t="s">
        <v>284</v>
      </c>
      <c r="H383" s="4"/>
      <c r="I383" s="4"/>
      <c r="J383" s="4"/>
      <c r="K383" s="4"/>
      <c r="L383" s="4"/>
      <c r="M383" s="4"/>
      <c r="N383" s="4"/>
      <c r="O383" s="4"/>
      <c r="P383" s="5">
        <f>IF(基本情報登録!$D$10="","",IF(基本情報登録!$D$10=登録データ!D383,1,0))</f>
        <v>1</v>
      </c>
      <c r="Q383" s="3"/>
      <c r="R383" s="3"/>
    </row>
    <row r="384" spans="1:18" x14ac:dyDescent="0.25">
      <c r="A384" s="158">
        <v>382</v>
      </c>
      <c r="B384" s="159" t="s">
        <v>1691</v>
      </c>
      <c r="C384" s="159" t="s">
        <v>1692</v>
      </c>
      <c r="D384" s="159" t="s">
        <v>168</v>
      </c>
      <c r="E384" s="159" t="s">
        <v>60</v>
      </c>
      <c r="F384" s="160" t="s">
        <v>552</v>
      </c>
      <c r="G384" s="160" t="s">
        <v>1693</v>
      </c>
      <c r="H384" s="4"/>
      <c r="I384" s="4"/>
      <c r="J384" s="4"/>
      <c r="K384" s="4"/>
      <c r="L384" s="4"/>
      <c r="M384" s="4"/>
      <c r="N384" s="4"/>
      <c r="O384" s="4"/>
      <c r="P384" s="5">
        <f>IF(基本情報登録!$D$10="","",IF(基本情報登録!$D$10=登録データ!D384,1,0))</f>
        <v>1</v>
      </c>
      <c r="Q384" s="3"/>
      <c r="R384" s="3"/>
    </row>
    <row r="385" spans="1:18" x14ac:dyDescent="0.25">
      <c r="A385" s="158">
        <v>383</v>
      </c>
      <c r="B385" s="159" t="s">
        <v>1966</v>
      </c>
      <c r="C385" s="159" t="s">
        <v>1967</v>
      </c>
      <c r="D385" s="159" t="s">
        <v>168</v>
      </c>
      <c r="E385" s="159" t="s">
        <v>188</v>
      </c>
      <c r="F385" s="160" t="s">
        <v>118</v>
      </c>
      <c r="G385" s="160" t="s">
        <v>445</v>
      </c>
      <c r="H385" s="4"/>
      <c r="I385" s="4"/>
      <c r="J385" s="4"/>
      <c r="K385" s="4"/>
      <c r="L385" s="4"/>
      <c r="M385" s="4"/>
      <c r="N385" s="4"/>
      <c r="O385" s="4"/>
      <c r="P385" s="5">
        <f>IF(基本情報登録!$D$10="","",IF(基本情報登録!$D$10=登録データ!D385,1,0))</f>
        <v>1</v>
      </c>
      <c r="Q385" s="3"/>
      <c r="R385" s="3"/>
    </row>
    <row r="386" spans="1:18" x14ac:dyDescent="0.25">
      <c r="A386" s="158">
        <v>384</v>
      </c>
      <c r="B386" s="159" t="s">
        <v>471</v>
      </c>
      <c r="C386" s="159" t="s">
        <v>472</v>
      </c>
      <c r="D386" s="159" t="s">
        <v>168</v>
      </c>
      <c r="E386" s="159" t="s">
        <v>95</v>
      </c>
      <c r="F386" s="160" t="s">
        <v>52</v>
      </c>
      <c r="G386" s="160" t="s">
        <v>310</v>
      </c>
      <c r="H386" s="4"/>
      <c r="I386" s="4"/>
      <c r="J386" s="4"/>
      <c r="K386" s="4"/>
      <c r="L386" s="4"/>
      <c r="M386" s="4"/>
      <c r="N386" s="4"/>
      <c r="O386" s="4"/>
      <c r="P386" s="5">
        <f>IF(基本情報登録!$D$10="","",IF(基本情報登録!$D$10=登録データ!D386,1,0))</f>
        <v>1</v>
      </c>
      <c r="Q386" s="3"/>
      <c r="R386" s="3"/>
    </row>
    <row r="387" spans="1:18" x14ac:dyDescent="0.25">
      <c r="A387" s="158">
        <v>385</v>
      </c>
      <c r="B387" s="159" t="s">
        <v>426</v>
      </c>
      <c r="C387" s="159" t="s">
        <v>427</v>
      </c>
      <c r="D387" s="159" t="s">
        <v>168</v>
      </c>
      <c r="E387" s="159" t="s">
        <v>60</v>
      </c>
      <c r="F387" s="160" t="s">
        <v>28</v>
      </c>
      <c r="G387" s="160" t="s">
        <v>428</v>
      </c>
      <c r="H387" s="4"/>
      <c r="I387" s="4"/>
      <c r="J387" s="4"/>
      <c r="K387" s="4"/>
      <c r="L387" s="4"/>
      <c r="M387" s="4"/>
      <c r="N387" s="4"/>
      <c r="O387" s="4"/>
      <c r="P387" s="5">
        <f>IF(基本情報登録!$D$10="","",IF(基本情報登録!$D$10=登録データ!D387,1,0))</f>
        <v>1</v>
      </c>
      <c r="Q387" s="3"/>
      <c r="R387" s="3"/>
    </row>
    <row r="388" spans="1:18" x14ac:dyDescent="0.25">
      <c r="A388" s="158">
        <v>386</v>
      </c>
      <c r="B388" s="159" t="s">
        <v>465</v>
      </c>
      <c r="C388" s="159" t="s">
        <v>466</v>
      </c>
      <c r="D388" s="159" t="s">
        <v>168</v>
      </c>
      <c r="E388" s="159" t="s">
        <v>95</v>
      </c>
      <c r="F388" s="160" t="s">
        <v>436</v>
      </c>
      <c r="G388" s="160" t="s">
        <v>467</v>
      </c>
      <c r="H388" s="4"/>
      <c r="I388" s="4"/>
      <c r="J388" s="4"/>
      <c r="K388" s="4"/>
      <c r="L388" s="4"/>
      <c r="M388" s="4"/>
      <c r="N388" s="4"/>
      <c r="O388" s="4"/>
      <c r="P388" s="5">
        <f>IF(基本情報登録!$D$10="","",IF(基本情報登録!$D$10=登録データ!D388,1,0))</f>
        <v>1</v>
      </c>
      <c r="Q388" s="3"/>
      <c r="R388" s="3"/>
    </row>
    <row r="389" spans="1:18" x14ac:dyDescent="0.25">
      <c r="A389" s="158">
        <v>387</v>
      </c>
      <c r="B389" s="159" t="s">
        <v>468</v>
      </c>
      <c r="C389" s="159" t="s">
        <v>469</v>
      </c>
      <c r="D389" s="159" t="s">
        <v>168</v>
      </c>
      <c r="E389" s="159" t="s">
        <v>95</v>
      </c>
      <c r="F389" s="160" t="s">
        <v>470</v>
      </c>
      <c r="G389" s="160" t="s">
        <v>4509</v>
      </c>
      <c r="H389" s="4"/>
      <c r="I389" s="4"/>
      <c r="J389" s="4"/>
      <c r="K389" s="4"/>
      <c r="L389" s="4"/>
      <c r="M389" s="4"/>
      <c r="N389" s="4"/>
      <c r="O389" s="4"/>
      <c r="P389" s="5">
        <f>IF(基本情報登録!$D$10="","",IF(基本情報登録!$D$10=登録データ!D389,1,0))</f>
        <v>1</v>
      </c>
      <c r="Q389" s="3"/>
      <c r="R389" s="3"/>
    </row>
    <row r="390" spans="1:18" x14ac:dyDescent="0.25">
      <c r="A390" s="158">
        <v>388</v>
      </c>
      <c r="B390" s="159" t="s">
        <v>354</v>
      </c>
      <c r="C390" s="159" t="s">
        <v>355</v>
      </c>
      <c r="D390" s="159" t="s">
        <v>168</v>
      </c>
      <c r="E390" s="159" t="s">
        <v>95</v>
      </c>
      <c r="F390" s="160" t="s">
        <v>52</v>
      </c>
      <c r="G390" s="160" t="s">
        <v>356</v>
      </c>
      <c r="H390" s="4"/>
      <c r="I390" s="4"/>
      <c r="J390" s="4"/>
      <c r="K390" s="4"/>
      <c r="L390" s="4"/>
      <c r="M390" s="4"/>
      <c r="N390" s="4"/>
      <c r="O390" s="4"/>
      <c r="P390" s="5">
        <f>IF(基本情報登録!$D$10="","",IF(基本情報登録!$D$10=登録データ!D390,1,0))</f>
        <v>1</v>
      </c>
      <c r="Q390" s="3"/>
      <c r="R390" s="3"/>
    </row>
    <row r="391" spans="1:18" x14ac:dyDescent="0.25">
      <c r="A391" s="158">
        <v>389</v>
      </c>
      <c r="B391" s="159" t="s">
        <v>473</v>
      </c>
      <c r="C391" s="159" t="s">
        <v>474</v>
      </c>
      <c r="D391" s="159" t="s">
        <v>168</v>
      </c>
      <c r="E391" s="159" t="s">
        <v>95</v>
      </c>
      <c r="F391" s="160" t="s">
        <v>131</v>
      </c>
      <c r="G391" s="160" t="s">
        <v>446</v>
      </c>
      <c r="H391" s="4"/>
      <c r="I391" s="4"/>
      <c r="J391" s="4"/>
      <c r="K391" s="4"/>
      <c r="L391" s="4"/>
      <c r="M391" s="4"/>
      <c r="N391" s="4"/>
      <c r="O391" s="4"/>
      <c r="P391" s="5">
        <f>IF(基本情報登録!$D$10="","",IF(基本情報登録!$D$10=登録データ!D391,1,0))</f>
        <v>1</v>
      </c>
      <c r="Q391" s="3"/>
      <c r="R391" s="3"/>
    </row>
    <row r="392" spans="1:18" x14ac:dyDescent="0.25">
      <c r="A392" s="158">
        <v>390</v>
      </c>
      <c r="B392" s="159" t="s">
        <v>1964</v>
      </c>
      <c r="C392" s="159" t="s">
        <v>1965</v>
      </c>
      <c r="D392" s="159" t="s">
        <v>168</v>
      </c>
      <c r="E392" s="159" t="s">
        <v>188</v>
      </c>
      <c r="F392" s="160" t="s">
        <v>166</v>
      </c>
      <c r="G392" s="160" t="s">
        <v>583</v>
      </c>
      <c r="H392" s="4"/>
      <c r="I392" s="4"/>
      <c r="J392" s="4"/>
      <c r="K392" s="4"/>
      <c r="L392" s="4"/>
      <c r="M392" s="4"/>
      <c r="N392" s="4"/>
      <c r="O392" s="4"/>
      <c r="P392" s="5">
        <f>IF(基本情報登録!$D$10="","",IF(基本情報登録!$D$10=登録データ!D392,1,0))</f>
        <v>1</v>
      </c>
      <c r="Q392" s="3"/>
      <c r="R392" s="3"/>
    </row>
    <row r="393" spans="1:18" x14ac:dyDescent="0.25">
      <c r="A393" s="158">
        <v>391</v>
      </c>
      <c r="B393" s="159" t="s">
        <v>328</v>
      </c>
      <c r="C393" s="159" t="s">
        <v>329</v>
      </c>
      <c r="D393" s="159" t="s">
        <v>168</v>
      </c>
      <c r="E393" s="159" t="s">
        <v>60</v>
      </c>
      <c r="F393" s="160" t="s">
        <v>52</v>
      </c>
      <c r="G393" s="160" t="s">
        <v>174</v>
      </c>
      <c r="H393" s="4"/>
      <c r="I393" s="4"/>
      <c r="J393" s="4"/>
      <c r="K393" s="4"/>
      <c r="L393" s="4"/>
      <c r="M393" s="4"/>
      <c r="N393" s="4"/>
      <c r="O393" s="4"/>
      <c r="P393" s="5">
        <f>IF(基本情報登録!$D$10="","",IF(基本情報登録!$D$10=登録データ!D393,1,0))</f>
        <v>1</v>
      </c>
      <c r="Q393" s="3"/>
      <c r="R393" s="3"/>
    </row>
    <row r="394" spans="1:18" x14ac:dyDescent="0.25">
      <c r="A394" s="158">
        <v>392</v>
      </c>
      <c r="B394" s="159" t="s">
        <v>247</v>
      </c>
      <c r="C394" s="159" t="s">
        <v>248</v>
      </c>
      <c r="D394" s="159" t="s">
        <v>168</v>
      </c>
      <c r="E394" s="159" t="s">
        <v>95</v>
      </c>
      <c r="F394" s="160" t="s">
        <v>52</v>
      </c>
      <c r="G394" s="160" t="s">
        <v>174</v>
      </c>
      <c r="H394" s="4"/>
      <c r="I394" s="4"/>
      <c r="J394" s="4"/>
      <c r="K394" s="4"/>
      <c r="L394" s="4"/>
      <c r="M394" s="4"/>
      <c r="N394" s="4"/>
      <c r="O394" s="4"/>
      <c r="P394" s="5">
        <f>IF(基本情報登録!$D$10="","",IF(基本情報登録!$D$10=登録データ!D394,1,0))</f>
        <v>1</v>
      </c>
      <c r="Q394" s="3"/>
      <c r="R394" s="3"/>
    </row>
    <row r="395" spans="1:18" x14ac:dyDescent="0.25">
      <c r="A395" s="158">
        <v>393</v>
      </c>
      <c r="B395" s="159" t="s">
        <v>3277</v>
      </c>
      <c r="C395" s="159" t="s">
        <v>1970</v>
      </c>
      <c r="D395" s="159" t="s">
        <v>168</v>
      </c>
      <c r="E395" s="159" t="s">
        <v>188</v>
      </c>
      <c r="F395" s="160" t="s">
        <v>131</v>
      </c>
      <c r="G395" s="160" t="s">
        <v>1971</v>
      </c>
      <c r="H395" s="4"/>
      <c r="I395" s="4"/>
      <c r="J395" s="4"/>
      <c r="K395" s="4"/>
      <c r="L395" s="4"/>
      <c r="M395" s="4"/>
      <c r="N395" s="4"/>
      <c r="O395" s="4"/>
      <c r="P395" s="5">
        <f>IF(基本情報登録!$D$10="","",IF(基本情報登録!$D$10=登録データ!D395,1,0))</f>
        <v>1</v>
      </c>
      <c r="Q395" s="3"/>
      <c r="R395" s="3"/>
    </row>
    <row r="396" spans="1:18" x14ac:dyDescent="0.25">
      <c r="A396" s="158">
        <v>394</v>
      </c>
      <c r="B396" s="159" t="s">
        <v>267</v>
      </c>
      <c r="C396" s="159" t="s">
        <v>268</v>
      </c>
      <c r="D396" s="159" t="s">
        <v>168</v>
      </c>
      <c r="E396" s="159" t="s">
        <v>95</v>
      </c>
      <c r="F396" s="160" t="s">
        <v>151</v>
      </c>
      <c r="G396" s="160" t="s">
        <v>269</v>
      </c>
      <c r="H396" s="4"/>
      <c r="I396" s="4"/>
      <c r="J396" s="4"/>
      <c r="K396" s="4"/>
      <c r="L396" s="4"/>
      <c r="M396" s="4"/>
      <c r="N396" s="4"/>
      <c r="O396" s="4"/>
      <c r="P396" s="5">
        <f>IF(基本情報登録!$D$10="","",IF(基本情報登録!$D$10=登録データ!D396,1,0))</f>
        <v>1</v>
      </c>
      <c r="Q396" s="3"/>
      <c r="R396" s="3"/>
    </row>
    <row r="397" spans="1:18" x14ac:dyDescent="0.25">
      <c r="A397" s="158">
        <v>395</v>
      </c>
      <c r="B397" s="159" t="s">
        <v>2334</v>
      </c>
      <c r="C397" s="159" t="s">
        <v>2335</v>
      </c>
      <c r="D397" s="159" t="s">
        <v>168</v>
      </c>
      <c r="E397" s="159" t="s">
        <v>188</v>
      </c>
      <c r="F397" s="160" t="s">
        <v>470</v>
      </c>
      <c r="G397" s="160" t="s">
        <v>2336</v>
      </c>
      <c r="H397" s="4"/>
      <c r="I397" s="4"/>
      <c r="J397" s="4"/>
      <c r="K397" s="4"/>
      <c r="L397" s="4"/>
      <c r="M397" s="4"/>
      <c r="N397" s="4"/>
      <c r="O397" s="4"/>
      <c r="P397" s="5">
        <f>IF(基本情報登録!$D$10="","",IF(基本情報登録!$D$10=登録データ!D397,1,0))</f>
        <v>1</v>
      </c>
      <c r="Q397" s="3"/>
      <c r="R397" s="3"/>
    </row>
    <row r="398" spans="1:18" x14ac:dyDescent="0.25">
      <c r="A398" s="158">
        <v>396</v>
      </c>
      <c r="B398" s="159" t="s">
        <v>423</v>
      </c>
      <c r="C398" s="159" t="s">
        <v>424</v>
      </c>
      <c r="D398" s="159" t="s">
        <v>168</v>
      </c>
      <c r="E398" s="159" t="s">
        <v>36</v>
      </c>
      <c r="F398" s="160" t="s">
        <v>96</v>
      </c>
      <c r="G398" s="160" t="s">
        <v>425</v>
      </c>
      <c r="H398" s="4"/>
      <c r="I398" s="4"/>
      <c r="J398" s="4"/>
      <c r="K398" s="4"/>
      <c r="L398" s="4"/>
      <c r="M398" s="4"/>
      <c r="N398" s="4"/>
      <c r="O398" s="4"/>
      <c r="P398" s="5">
        <f>IF(基本情報登録!$D$10="","",IF(基本情報登録!$D$10=登録データ!D398,1,0))</f>
        <v>1</v>
      </c>
      <c r="Q398" s="3"/>
      <c r="R398" s="3"/>
    </row>
    <row r="399" spans="1:18" x14ac:dyDescent="0.25">
      <c r="A399" s="158">
        <v>397</v>
      </c>
      <c r="B399" s="159" t="s">
        <v>1113</v>
      </c>
      <c r="C399" s="159" t="s">
        <v>1114</v>
      </c>
      <c r="D399" s="159" t="s">
        <v>202</v>
      </c>
      <c r="E399" s="159" t="s">
        <v>60</v>
      </c>
      <c r="F399" s="160" t="s">
        <v>166</v>
      </c>
      <c r="G399" s="160" t="s">
        <v>255</v>
      </c>
      <c r="H399" s="4"/>
      <c r="I399" s="4"/>
      <c r="J399" s="4"/>
      <c r="K399" s="4"/>
      <c r="L399" s="4"/>
      <c r="M399" s="4"/>
      <c r="N399" s="4"/>
      <c r="O399" s="4"/>
      <c r="P399" s="5">
        <f>IF(基本情報登録!$D$10="","",IF(基本情報登録!$D$10=登録データ!D399,1,0))</f>
        <v>0</v>
      </c>
      <c r="Q399" s="3"/>
      <c r="R399" s="3"/>
    </row>
    <row r="400" spans="1:18" x14ac:dyDescent="0.25">
      <c r="A400" s="158">
        <v>398</v>
      </c>
      <c r="B400" s="159" t="s">
        <v>1116</v>
      </c>
      <c r="C400" s="159" t="s">
        <v>1117</v>
      </c>
      <c r="D400" s="159" t="s">
        <v>202</v>
      </c>
      <c r="E400" s="159" t="s">
        <v>60</v>
      </c>
      <c r="F400" s="160" t="s">
        <v>118</v>
      </c>
      <c r="G400" s="160" t="s">
        <v>637</v>
      </c>
      <c r="H400" s="4"/>
      <c r="I400" s="4"/>
      <c r="J400" s="4"/>
      <c r="K400" s="4"/>
      <c r="L400" s="4"/>
      <c r="M400" s="4"/>
      <c r="N400" s="4"/>
      <c r="O400" s="4"/>
      <c r="P400" s="5">
        <f>IF(基本情報登録!$D$10="","",IF(基本情報登録!$D$10=登録データ!D400,1,0))</f>
        <v>0</v>
      </c>
      <c r="Q400" s="3"/>
      <c r="R400" s="3"/>
    </row>
    <row r="401" spans="1:18" x14ac:dyDescent="0.25">
      <c r="A401" s="158">
        <v>399</v>
      </c>
      <c r="B401" s="159" t="s">
        <v>478</v>
      </c>
      <c r="C401" s="159" t="s">
        <v>479</v>
      </c>
      <c r="D401" s="159" t="s">
        <v>202</v>
      </c>
      <c r="E401" s="159" t="s">
        <v>60</v>
      </c>
      <c r="F401" s="160" t="s">
        <v>118</v>
      </c>
      <c r="G401" s="160" t="s">
        <v>480</v>
      </c>
      <c r="H401" s="4"/>
      <c r="I401" s="4"/>
      <c r="J401" s="4"/>
      <c r="K401" s="4"/>
      <c r="L401" s="4"/>
      <c r="M401" s="4"/>
      <c r="N401" s="4"/>
      <c r="O401" s="4"/>
      <c r="P401" s="5">
        <f>IF(基本情報登録!$D$10="","",IF(基本情報登録!$D$10=登録データ!D401,1,0))</f>
        <v>0</v>
      </c>
      <c r="Q401" s="3"/>
      <c r="R401" s="3"/>
    </row>
    <row r="402" spans="1:18" x14ac:dyDescent="0.25">
      <c r="A402" s="158">
        <v>400</v>
      </c>
      <c r="B402" s="159" t="s">
        <v>1118</v>
      </c>
      <c r="C402" s="159" t="s">
        <v>1119</v>
      </c>
      <c r="D402" s="159" t="s">
        <v>202</v>
      </c>
      <c r="E402" s="159" t="s">
        <v>60</v>
      </c>
      <c r="F402" s="160" t="s">
        <v>118</v>
      </c>
      <c r="G402" s="160" t="s">
        <v>679</v>
      </c>
      <c r="H402" s="4"/>
      <c r="I402" s="4"/>
      <c r="J402" s="4"/>
      <c r="K402" s="4"/>
      <c r="L402" s="4"/>
      <c r="M402" s="4"/>
      <c r="N402" s="4"/>
      <c r="O402" s="4"/>
      <c r="P402" s="5">
        <f>IF(基本情報登録!$D$10="","",IF(基本情報登録!$D$10=登録データ!D402,1,0))</f>
        <v>0</v>
      </c>
      <c r="Q402" s="3"/>
      <c r="R402" s="3"/>
    </row>
    <row r="403" spans="1:18" x14ac:dyDescent="0.25">
      <c r="A403" s="158">
        <v>401</v>
      </c>
      <c r="B403" s="159" t="s">
        <v>484</v>
      </c>
      <c r="C403" s="159" t="s">
        <v>485</v>
      </c>
      <c r="D403" s="159" t="s">
        <v>202</v>
      </c>
      <c r="E403" s="159" t="s">
        <v>60</v>
      </c>
      <c r="F403" s="160" t="s">
        <v>131</v>
      </c>
      <c r="G403" s="160" t="s">
        <v>486</v>
      </c>
      <c r="H403" s="4"/>
      <c r="I403" s="4"/>
      <c r="J403" s="4"/>
      <c r="K403" s="4"/>
      <c r="L403" s="4"/>
      <c r="M403" s="4"/>
      <c r="N403" s="4"/>
      <c r="O403" s="4"/>
      <c r="P403" s="5">
        <f>IF(基本情報登録!$D$10="","",IF(基本情報登録!$D$10=登録データ!D403,1,0))</f>
        <v>0</v>
      </c>
      <c r="Q403" s="3"/>
      <c r="R403" s="3"/>
    </row>
    <row r="404" spans="1:18" x14ac:dyDescent="0.25">
      <c r="A404" s="158">
        <v>402</v>
      </c>
      <c r="B404" s="159" t="s">
        <v>1120</v>
      </c>
      <c r="C404" s="159" t="s">
        <v>1121</v>
      </c>
      <c r="D404" s="159" t="s">
        <v>202</v>
      </c>
      <c r="E404" s="159" t="s">
        <v>60</v>
      </c>
      <c r="F404" s="160" t="s">
        <v>37</v>
      </c>
      <c r="G404" s="160" t="s">
        <v>1122</v>
      </c>
      <c r="H404" s="4"/>
      <c r="I404" s="4"/>
      <c r="J404" s="4"/>
      <c r="K404" s="4"/>
      <c r="L404" s="4"/>
      <c r="M404" s="4"/>
      <c r="N404" s="4"/>
      <c r="O404" s="4"/>
      <c r="P404" s="5">
        <f>IF(基本情報登録!$D$10="","",IF(基本情報登録!$D$10=登録データ!D404,1,0))</f>
        <v>0</v>
      </c>
      <c r="Q404" s="3"/>
      <c r="R404" s="3"/>
    </row>
    <row r="405" spans="1:18" x14ac:dyDescent="0.25">
      <c r="A405" s="158">
        <v>403</v>
      </c>
      <c r="B405" s="159" t="s">
        <v>1130</v>
      </c>
      <c r="C405" s="159" t="s">
        <v>1131</v>
      </c>
      <c r="D405" s="159" t="s">
        <v>202</v>
      </c>
      <c r="E405" s="159" t="s">
        <v>95</v>
      </c>
      <c r="F405" s="160" t="s">
        <v>52</v>
      </c>
      <c r="G405" s="160" t="s">
        <v>1132</v>
      </c>
      <c r="H405" s="4"/>
      <c r="I405" s="4"/>
      <c r="J405" s="4"/>
      <c r="K405" s="4"/>
      <c r="L405" s="4"/>
      <c r="M405" s="4"/>
      <c r="N405" s="4"/>
      <c r="O405" s="4"/>
      <c r="P405" s="5">
        <f>IF(基本情報登録!$D$10="","",IF(基本情報登録!$D$10=登録データ!D405,1,0))</f>
        <v>0</v>
      </c>
      <c r="Q405" s="3"/>
      <c r="R405" s="3"/>
    </row>
    <row r="406" spans="1:18" x14ac:dyDescent="0.25">
      <c r="A406" s="158">
        <v>404</v>
      </c>
      <c r="B406" s="159" t="s">
        <v>1133</v>
      </c>
      <c r="C406" s="159" t="s">
        <v>1134</v>
      </c>
      <c r="D406" s="159" t="s">
        <v>202</v>
      </c>
      <c r="E406" s="159" t="s">
        <v>95</v>
      </c>
      <c r="F406" s="160" t="s">
        <v>96</v>
      </c>
      <c r="G406" s="160" t="s">
        <v>829</v>
      </c>
      <c r="H406" s="4"/>
      <c r="I406" s="4"/>
      <c r="J406" s="4"/>
      <c r="K406" s="4"/>
      <c r="L406" s="4"/>
      <c r="M406" s="4"/>
      <c r="N406" s="4"/>
      <c r="O406" s="4"/>
      <c r="P406" s="5">
        <f>IF(基本情報登録!$D$10="","",IF(基本情報登録!$D$10=登録データ!D406,1,0))</f>
        <v>0</v>
      </c>
      <c r="Q406" s="3"/>
      <c r="R406" s="3"/>
    </row>
    <row r="407" spans="1:18" x14ac:dyDescent="0.25">
      <c r="A407" s="158">
        <v>405</v>
      </c>
      <c r="B407" s="159" t="s">
        <v>487</v>
      </c>
      <c r="C407" s="159" t="s">
        <v>488</v>
      </c>
      <c r="D407" s="159" t="s">
        <v>202</v>
      </c>
      <c r="E407" s="159" t="s">
        <v>95</v>
      </c>
      <c r="F407" s="160" t="s">
        <v>118</v>
      </c>
      <c r="G407" s="160" t="s">
        <v>489</v>
      </c>
      <c r="H407" s="4"/>
      <c r="I407" s="4"/>
      <c r="J407" s="4"/>
      <c r="K407" s="4"/>
      <c r="L407" s="4"/>
      <c r="M407" s="4"/>
      <c r="N407" s="4"/>
      <c r="O407" s="4"/>
      <c r="P407" s="5">
        <f>IF(基本情報登録!$D$10="","",IF(基本情報登録!$D$10=登録データ!D407,1,0))</f>
        <v>0</v>
      </c>
      <c r="Q407" s="3"/>
      <c r="R407" s="3"/>
    </row>
    <row r="408" spans="1:18" x14ac:dyDescent="0.25">
      <c r="A408" s="158">
        <v>406</v>
      </c>
      <c r="B408" s="159" t="s">
        <v>490</v>
      </c>
      <c r="C408" s="159" t="s">
        <v>491</v>
      </c>
      <c r="D408" s="159" t="s">
        <v>202</v>
      </c>
      <c r="E408" s="159" t="s">
        <v>95</v>
      </c>
      <c r="F408" s="160" t="s">
        <v>492</v>
      </c>
      <c r="G408" s="160" t="s">
        <v>493</v>
      </c>
      <c r="H408" s="4"/>
      <c r="I408" s="4"/>
      <c r="J408" s="4"/>
      <c r="K408" s="4"/>
      <c r="L408" s="4"/>
      <c r="M408" s="4"/>
      <c r="N408" s="4"/>
      <c r="O408" s="4"/>
      <c r="P408" s="5">
        <f>IF(基本情報登録!$D$10="","",IF(基本情報登録!$D$10=登録データ!D408,1,0))</f>
        <v>0</v>
      </c>
      <c r="Q408" s="3"/>
      <c r="R408" s="3"/>
    </row>
    <row r="409" spans="1:18" x14ac:dyDescent="0.25">
      <c r="A409" s="158">
        <v>407</v>
      </c>
      <c r="B409" s="159" t="s">
        <v>1137</v>
      </c>
      <c r="C409" s="159" t="s">
        <v>1138</v>
      </c>
      <c r="D409" s="159" t="s">
        <v>202</v>
      </c>
      <c r="E409" s="159" t="s">
        <v>95</v>
      </c>
      <c r="F409" s="160" t="s">
        <v>143</v>
      </c>
      <c r="G409" s="160" t="s">
        <v>504</v>
      </c>
      <c r="H409" s="4"/>
      <c r="I409" s="4"/>
      <c r="J409" s="4"/>
      <c r="K409" s="4"/>
      <c r="L409" s="4"/>
      <c r="M409" s="4"/>
      <c r="N409" s="4"/>
      <c r="O409" s="4"/>
      <c r="P409" s="5">
        <f>IF(基本情報登録!$D$10="","",IF(基本情報登録!$D$10=登録データ!D409,1,0))</f>
        <v>0</v>
      </c>
      <c r="Q409" s="3"/>
      <c r="R409" s="3"/>
    </row>
    <row r="410" spans="1:18" x14ac:dyDescent="0.25">
      <c r="A410" s="158">
        <v>408</v>
      </c>
      <c r="B410" s="159" t="s">
        <v>497</v>
      </c>
      <c r="C410" s="159" t="s">
        <v>498</v>
      </c>
      <c r="D410" s="159" t="s">
        <v>202</v>
      </c>
      <c r="E410" s="159" t="s">
        <v>95</v>
      </c>
      <c r="F410" s="160" t="s">
        <v>131</v>
      </c>
      <c r="G410" s="160" t="s">
        <v>499</v>
      </c>
      <c r="H410" s="4"/>
      <c r="I410" s="4"/>
      <c r="J410" s="4"/>
      <c r="K410" s="4"/>
      <c r="L410" s="4"/>
      <c r="M410" s="4"/>
      <c r="N410" s="4"/>
      <c r="O410" s="4"/>
      <c r="P410" s="5">
        <f>IF(基本情報登録!$D$10="","",IF(基本情報登録!$D$10=登録データ!D410,1,0))</f>
        <v>0</v>
      </c>
      <c r="Q410" s="3"/>
      <c r="R410" s="3"/>
    </row>
    <row r="411" spans="1:18" x14ac:dyDescent="0.25">
      <c r="A411" s="158">
        <v>409</v>
      </c>
      <c r="B411" s="159" t="s">
        <v>1141</v>
      </c>
      <c r="C411" s="159" t="s">
        <v>1142</v>
      </c>
      <c r="D411" s="159" t="s">
        <v>202</v>
      </c>
      <c r="E411" s="159" t="s">
        <v>95</v>
      </c>
      <c r="F411" s="160" t="s">
        <v>96</v>
      </c>
      <c r="G411" s="160" t="s">
        <v>422</v>
      </c>
      <c r="H411" s="4"/>
      <c r="I411" s="4"/>
      <c r="J411" s="4"/>
      <c r="K411" s="4"/>
      <c r="L411" s="4"/>
      <c r="M411" s="4"/>
      <c r="N411" s="4"/>
      <c r="O411" s="4"/>
      <c r="P411" s="5">
        <f>IF(基本情報登録!$D$10="","",IF(基本情報登録!$D$10=登録データ!D411,1,0))</f>
        <v>0</v>
      </c>
      <c r="Q411" s="3"/>
      <c r="R411" s="3"/>
    </row>
    <row r="412" spans="1:18" x14ac:dyDescent="0.25">
      <c r="A412" s="158">
        <v>410</v>
      </c>
      <c r="B412" s="159" t="s">
        <v>3278</v>
      </c>
      <c r="C412" s="159" t="s">
        <v>1785</v>
      </c>
      <c r="D412" s="159" t="s">
        <v>202</v>
      </c>
      <c r="E412" s="159" t="s">
        <v>95</v>
      </c>
      <c r="F412" s="160" t="s">
        <v>96</v>
      </c>
      <c r="G412" s="160" t="s">
        <v>829</v>
      </c>
      <c r="H412" s="4"/>
      <c r="I412" s="4"/>
      <c r="J412" s="4"/>
      <c r="K412" s="4"/>
      <c r="L412" s="4"/>
      <c r="M412" s="4"/>
      <c r="N412" s="4"/>
      <c r="O412" s="4"/>
      <c r="P412" s="5">
        <f>IF(基本情報登録!$D$10="","",IF(基本情報登録!$D$10=登録データ!D412,1,0))</f>
        <v>0</v>
      </c>
      <c r="Q412" s="3"/>
      <c r="R412" s="3"/>
    </row>
    <row r="413" spans="1:18" x14ac:dyDescent="0.25">
      <c r="A413" s="158">
        <v>411</v>
      </c>
      <c r="B413" s="159" t="s">
        <v>3279</v>
      </c>
      <c r="C413" s="159" t="s">
        <v>3280</v>
      </c>
      <c r="D413" s="159" t="s">
        <v>202</v>
      </c>
      <c r="E413" s="159" t="s">
        <v>95</v>
      </c>
      <c r="F413" s="160" t="s">
        <v>52</v>
      </c>
      <c r="G413" s="160" t="s">
        <v>174</v>
      </c>
      <c r="H413" s="4"/>
      <c r="I413" s="4"/>
      <c r="J413" s="4"/>
      <c r="K413" s="4"/>
      <c r="L413" s="4"/>
      <c r="M413" s="4"/>
      <c r="N413" s="4"/>
      <c r="O413" s="4"/>
      <c r="P413" s="5">
        <f>IF(基本情報登録!$D$10="","",IF(基本情報登録!$D$10=登録データ!D413,1,0))</f>
        <v>0</v>
      </c>
      <c r="Q413" s="3"/>
      <c r="R413" s="3"/>
    </row>
    <row r="414" spans="1:18" x14ac:dyDescent="0.25">
      <c r="A414" s="158">
        <v>412</v>
      </c>
      <c r="B414" s="159" t="s">
        <v>500</v>
      </c>
      <c r="C414" s="159" t="s">
        <v>501</v>
      </c>
      <c r="D414" s="159" t="s">
        <v>202</v>
      </c>
      <c r="E414" s="159" t="s">
        <v>95</v>
      </c>
      <c r="F414" s="160" t="s">
        <v>118</v>
      </c>
      <c r="G414" s="160" t="s">
        <v>289</v>
      </c>
      <c r="H414" s="4"/>
      <c r="I414" s="4"/>
      <c r="J414" s="4"/>
      <c r="K414" s="4"/>
      <c r="L414" s="4"/>
      <c r="M414" s="4"/>
      <c r="N414" s="4"/>
      <c r="O414" s="4"/>
      <c r="P414" s="5">
        <f>IF(基本情報登録!$D$10="","",IF(基本情報登録!$D$10=登録データ!D414,1,0))</f>
        <v>0</v>
      </c>
      <c r="Q414" s="3"/>
      <c r="R414" s="3"/>
    </row>
    <row r="415" spans="1:18" x14ac:dyDescent="0.25">
      <c r="A415" s="158">
        <v>413</v>
      </c>
      <c r="B415" s="159" t="s">
        <v>1151</v>
      </c>
      <c r="C415" s="159" t="s">
        <v>1152</v>
      </c>
      <c r="D415" s="159" t="s">
        <v>202</v>
      </c>
      <c r="E415" s="159" t="s">
        <v>95</v>
      </c>
      <c r="F415" s="160" t="s">
        <v>131</v>
      </c>
      <c r="G415" s="160" t="s">
        <v>431</v>
      </c>
      <c r="H415" s="4"/>
      <c r="I415" s="4"/>
      <c r="J415" s="4"/>
      <c r="K415" s="4"/>
      <c r="L415" s="4"/>
      <c r="M415" s="4"/>
      <c r="N415" s="4"/>
      <c r="O415" s="4"/>
      <c r="P415" s="5">
        <f>IF(基本情報登録!$D$10="","",IF(基本情報登録!$D$10=登録データ!D415,1,0))</f>
        <v>0</v>
      </c>
      <c r="Q415" s="3"/>
      <c r="R415" s="3"/>
    </row>
    <row r="416" spans="1:18" x14ac:dyDescent="0.25">
      <c r="A416" s="158">
        <v>414</v>
      </c>
      <c r="B416" s="159" t="s">
        <v>1986</v>
      </c>
      <c r="C416" s="159" t="s">
        <v>1987</v>
      </c>
      <c r="D416" s="159" t="s">
        <v>202</v>
      </c>
      <c r="E416" s="159" t="s">
        <v>188</v>
      </c>
      <c r="F416" s="160" t="s">
        <v>87</v>
      </c>
      <c r="G416" s="160" t="s">
        <v>201</v>
      </c>
      <c r="H416" s="4"/>
      <c r="I416" s="4"/>
      <c r="J416" s="4"/>
      <c r="K416" s="4"/>
      <c r="L416" s="4"/>
      <c r="M416" s="4"/>
      <c r="N416" s="4"/>
      <c r="O416" s="4"/>
      <c r="P416" s="5">
        <f>IF(基本情報登録!$D$10="","",IF(基本情報登録!$D$10=登録データ!D416,1,0))</f>
        <v>0</v>
      </c>
      <c r="Q416" s="3"/>
      <c r="R416" s="3"/>
    </row>
    <row r="417" spans="1:18" x14ac:dyDescent="0.25">
      <c r="A417" s="158">
        <v>415</v>
      </c>
      <c r="B417" s="159" t="s">
        <v>1727</v>
      </c>
      <c r="C417" s="159" t="s">
        <v>1728</v>
      </c>
      <c r="D417" s="159" t="s">
        <v>202</v>
      </c>
      <c r="E417" s="159" t="s">
        <v>188</v>
      </c>
      <c r="F417" s="160" t="s">
        <v>96</v>
      </c>
      <c r="G417" s="160" t="s">
        <v>1729</v>
      </c>
      <c r="H417" s="4"/>
      <c r="I417" s="4"/>
      <c r="J417" s="4"/>
      <c r="K417" s="4"/>
      <c r="L417" s="4"/>
      <c r="M417" s="4"/>
      <c r="N417" s="4"/>
      <c r="O417" s="4"/>
      <c r="P417" s="5">
        <f>IF(基本情報登録!$D$10="","",IF(基本情報登録!$D$10=登録データ!D417,1,0))</f>
        <v>0</v>
      </c>
      <c r="Q417" s="3"/>
      <c r="R417" s="3"/>
    </row>
    <row r="418" spans="1:18" x14ac:dyDescent="0.25">
      <c r="A418" s="158">
        <v>416</v>
      </c>
      <c r="B418" s="159" t="s">
        <v>1367</v>
      </c>
      <c r="C418" s="159" t="s">
        <v>1368</v>
      </c>
      <c r="D418" s="159" t="s">
        <v>232</v>
      </c>
      <c r="E418" s="159" t="s">
        <v>60</v>
      </c>
      <c r="F418" s="160" t="s">
        <v>151</v>
      </c>
      <c r="G418" s="160" t="s">
        <v>4510</v>
      </c>
      <c r="H418" s="4"/>
      <c r="I418" s="4"/>
      <c r="J418" s="4"/>
      <c r="K418" s="4"/>
      <c r="L418" s="4"/>
      <c r="M418" s="4"/>
      <c r="N418" s="4"/>
      <c r="O418" s="4"/>
      <c r="P418" s="5">
        <f>IF(基本情報登録!$D$10="","",IF(基本情報登録!$D$10=登録データ!D418,1,0))</f>
        <v>0</v>
      </c>
      <c r="Q418" s="3"/>
      <c r="R418" s="3"/>
    </row>
    <row r="419" spans="1:18" x14ac:dyDescent="0.25">
      <c r="A419" s="158">
        <v>417</v>
      </c>
      <c r="B419" s="159" t="s">
        <v>691</v>
      </c>
      <c r="C419" s="159" t="s">
        <v>692</v>
      </c>
      <c r="D419" s="159" t="s">
        <v>232</v>
      </c>
      <c r="E419" s="159" t="s">
        <v>95</v>
      </c>
      <c r="F419" s="160" t="s">
        <v>52</v>
      </c>
      <c r="G419" s="160" t="s">
        <v>693</v>
      </c>
      <c r="H419" s="4"/>
      <c r="I419" s="4"/>
      <c r="J419" s="4"/>
      <c r="K419" s="4"/>
      <c r="L419" s="4"/>
      <c r="M419" s="4"/>
      <c r="N419" s="4"/>
      <c r="O419" s="4"/>
      <c r="P419" s="5">
        <f>IF(基本情報登録!$D$10="","",IF(基本情報登録!$D$10=登録データ!D419,1,0))</f>
        <v>0</v>
      </c>
      <c r="Q419" s="3"/>
      <c r="R419" s="3"/>
    </row>
    <row r="420" spans="1:18" x14ac:dyDescent="0.25">
      <c r="A420" s="158">
        <v>418</v>
      </c>
      <c r="B420" s="159" t="s">
        <v>699</v>
      </c>
      <c r="C420" s="159" t="s">
        <v>3281</v>
      </c>
      <c r="D420" s="159" t="s">
        <v>232</v>
      </c>
      <c r="E420" s="159" t="s">
        <v>95</v>
      </c>
      <c r="F420" s="160" t="s">
        <v>52</v>
      </c>
      <c r="G420" s="160" t="s">
        <v>700</v>
      </c>
      <c r="H420" s="4"/>
      <c r="I420" s="4"/>
      <c r="J420" s="4"/>
      <c r="K420" s="4"/>
      <c r="L420" s="4"/>
      <c r="M420" s="4"/>
      <c r="N420" s="4"/>
      <c r="O420" s="4"/>
      <c r="P420" s="5">
        <f>IF(基本情報登録!$D$10="","",IF(基本情報登録!$D$10=登録データ!D420,1,0))</f>
        <v>0</v>
      </c>
      <c r="Q420" s="3"/>
      <c r="R420" s="3"/>
    </row>
    <row r="421" spans="1:18" x14ac:dyDescent="0.25">
      <c r="A421" s="158">
        <v>419</v>
      </c>
      <c r="B421" s="159" t="s">
        <v>2227</v>
      </c>
      <c r="C421" s="159" t="s">
        <v>2228</v>
      </c>
      <c r="D421" s="159" t="s">
        <v>232</v>
      </c>
      <c r="E421" s="159" t="s">
        <v>188</v>
      </c>
      <c r="F421" s="160" t="s">
        <v>52</v>
      </c>
      <c r="G421" s="160" t="s">
        <v>1750</v>
      </c>
      <c r="H421" s="4"/>
      <c r="I421" s="4"/>
      <c r="J421" s="4"/>
      <c r="K421" s="4"/>
      <c r="L421" s="4"/>
      <c r="M421" s="4"/>
      <c r="N421" s="4"/>
      <c r="O421" s="4"/>
      <c r="P421" s="5">
        <f>IF(基本情報登録!$D$10="","",IF(基本情報登録!$D$10=登録データ!D421,1,0))</f>
        <v>0</v>
      </c>
      <c r="Q421" s="3"/>
      <c r="R421" s="3"/>
    </row>
    <row r="422" spans="1:18" x14ac:dyDescent="0.25">
      <c r="A422" s="158">
        <v>420</v>
      </c>
      <c r="B422" s="159" t="s">
        <v>1746</v>
      </c>
      <c r="C422" s="159" t="s">
        <v>1747</v>
      </c>
      <c r="D422" s="159" t="s">
        <v>83</v>
      </c>
      <c r="E422" s="159" t="s">
        <v>188</v>
      </c>
      <c r="F422" s="160" t="s">
        <v>87</v>
      </c>
      <c r="G422" s="160" t="s">
        <v>711</v>
      </c>
      <c r="H422" s="4"/>
      <c r="I422" s="4"/>
      <c r="J422" s="4"/>
      <c r="K422" s="4"/>
      <c r="L422" s="4"/>
      <c r="M422" s="4"/>
      <c r="N422" s="4"/>
      <c r="O422" s="4"/>
      <c r="P422" s="5">
        <f>IF(基本情報登録!$D$10="","",IF(基本情報登録!$D$10=登録データ!D422,1,0))</f>
        <v>0</v>
      </c>
      <c r="Q422" s="3"/>
      <c r="R422" s="3"/>
    </row>
    <row r="423" spans="1:18" x14ac:dyDescent="0.25">
      <c r="A423" s="158">
        <v>421</v>
      </c>
      <c r="B423" s="159" t="s">
        <v>743</v>
      </c>
      <c r="C423" s="159" t="s">
        <v>744</v>
      </c>
      <c r="D423" s="159" t="s">
        <v>83</v>
      </c>
      <c r="E423" s="159" t="s">
        <v>95</v>
      </c>
      <c r="F423" s="160" t="s">
        <v>131</v>
      </c>
      <c r="G423" s="160" t="s">
        <v>745</v>
      </c>
      <c r="H423" s="4"/>
      <c r="I423" s="4"/>
      <c r="J423" s="4"/>
      <c r="K423" s="4"/>
      <c r="L423" s="4"/>
      <c r="M423" s="4"/>
      <c r="N423" s="4"/>
      <c r="O423" s="4"/>
      <c r="P423" s="5">
        <f>IF(基本情報登録!$D$10="","",IF(基本情報登録!$D$10=登録データ!D423,1,0))</f>
        <v>0</v>
      </c>
      <c r="Q423" s="3"/>
      <c r="R423" s="3"/>
    </row>
    <row r="424" spans="1:18" x14ac:dyDescent="0.25">
      <c r="A424" s="158">
        <v>422</v>
      </c>
      <c r="B424" s="159" t="s">
        <v>712</v>
      </c>
      <c r="C424" s="159" t="s">
        <v>713</v>
      </c>
      <c r="D424" s="159" t="s">
        <v>83</v>
      </c>
      <c r="E424" s="159" t="s">
        <v>60</v>
      </c>
      <c r="F424" s="160" t="s">
        <v>96</v>
      </c>
      <c r="G424" s="160" t="s">
        <v>97</v>
      </c>
      <c r="H424" s="4"/>
      <c r="I424" s="4"/>
      <c r="J424" s="4"/>
      <c r="K424" s="4"/>
      <c r="L424" s="4"/>
      <c r="M424" s="4"/>
      <c r="N424" s="4"/>
      <c r="O424" s="4"/>
      <c r="P424" s="5">
        <f>IF(基本情報登録!$D$10="","",IF(基本情報登録!$D$10=登録データ!D424,1,0))</f>
        <v>0</v>
      </c>
      <c r="Q424" s="3"/>
      <c r="R424" s="3"/>
    </row>
    <row r="425" spans="1:18" x14ac:dyDescent="0.25">
      <c r="A425" s="158">
        <v>423</v>
      </c>
      <c r="B425" s="159" t="s">
        <v>3282</v>
      </c>
      <c r="C425" s="159" t="s">
        <v>2256</v>
      </c>
      <c r="D425" s="159" t="s">
        <v>83</v>
      </c>
      <c r="E425" s="159" t="s">
        <v>188</v>
      </c>
      <c r="F425" s="160" t="s">
        <v>131</v>
      </c>
      <c r="G425" s="160" t="s">
        <v>4511</v>
      </c>
      <c r="H425" s="4"/>
      <c r="I425" s="4"/>
      <c r="J425" s="4"/>
      <c r="K425" s="4"/>
      <c r="L425" s="4"/>
      <c r="M425" s="4"/>
      <c r="N425" s="4"/>
      <c r="O425" s="4"/>
      <c r="P425" s="5">
        <f>IF(基本情報登録!$D$10="","",IF(基本情報登録!$D$10=登録データ!D425,1,0))</f>
        <v>0</v>
      </c>
      <c r="Q425" s="3"/>
      <c r="R425" s="3"/>
    </row>
    <row r="426" spans="1:18" x14ac:dyDescent="0.25">
      <c r="A426" s="158">
        <v>424</v>
      </c>
      <c r="B426" s="159" t="s">
        <v>2106</v>
      </c>
      <c r="C426" s="159" t="s">
        <v>2107</v>
      </c>
      <c r="D426" s="159" t="s">
        <v>83</v>
      </c>
      <c r="E426" s="159" t="s">
        <v>989</v>
      </c>
      <c r="F426" s="160" t="s">
        <v>131</v>
      </c>
      <c r="G426" s="160" t="s">
        <v>431</v>
      </c>
      <c r="H426" s="4"/>
      <c r="I426" s="4"/>
      <c r="J426" s="4"/>
      <c r="K426" s="4"/>
      <c r="L426" s="4"/>
      <c r="M426" s="4"/>
      <c r="N426" s="4"/>
      <c r="O426" s="4"/>
      <c r="P426" s="5">
        <f>IF(基本情報登録!$D$10="","",IF(基本情報登録!$D$10=登録データ!D426,1,0))</f>
        <v>0</v>
      </c>
      <c r="Q426" s="3"/>
      <c r="R426" s="3"/>
    </row>
    <row r="427" spans="1:18" x14ac:dyDescent="0.25">
      <c r="A427" s="158">
        <v>425</v>
      </c>
      <c r="B427" s="159" t="s">
        <v>1751</v>
      </c>
      <c r="C427" s="159" t="s">
        <v>1752</v>
      </c>
      <c r="D427" s="159" t="s">
        <v>83</v>
      </c>
      <c r="E427" s="159" t="s">
        <v>188</v>
      </c>
      <c r="F427" s="160" t="s">
        <v>131</v>
      </c>
      <c r="G427" s="160" t="s">
        <v>754</v>
      </c>
      <c r="H427" s="4"/>
      <c r="I427" s="4"/>
      <c r="J427" s="4"/>
      <c r="K427" s="4"/>
      <c r="L427" s="4"/>
      <c r="M427" s="4"/>
      <c r="N427" s="4"/>
      <c r="O427" s="4"/>
      <c r="P427" s="5">
        <f>IF(基本情報登録!$D$10="","",IF(基本情報登録!$D$10=登録データ!D427,1,0))</f>
        <v>0</v>
      </c>
      <c r="Q427" s="3"/>
      <c r="R427" s="3"/>
    </row>
    <row r="428" spans="1:18" x14ac:dyDescent="0.25">
      <c r="A428" s="158">
        <v>426</v>
      </c>
      <c r="B428" s="159" t="s">
        <v>1753</v>
      </c>
      <c r="C428" s="159" t="s">
        <v>1754</v>
      </c>
      <c r="D428" s="159" t="s">
        <v>83</v>
      </c>
      <c r="E428" s="159" t="s">
        <v>188</v>
      </c>
      <c r="F428" s="160" t="s">
        <v>52</v>
      </c>
      <c r="G428" s="160" t="s">
        <v>1829</v>
      </c>
      <c r="H428" s="4"/>
      <c r="I428" s="4"/>
      <c r="J428" s="4"/>
      <c r="K428" s="4"/>
      <c r="L428" s="4"/>
      <c r="M428" s="4"/>
      <c r="N428" s="4"/>
      <c r="O428" s="4"/>
      <c r="P428" s="5">
        <f>IF(基本情報登録!$D$10="","",IF(基本情報登録!$D$10=登録データ!D428,1,0))</f>
        <v>0</v>
      </c>
      <c r="Q428" s="3"/>
      <c r="R428" s="3"/>
    </row>
    <row r="429" spans="1:18" x14ac:dyDescent="0.25">
      <c r="A429" s="158">
        <v>427</v>
      </c>
      <c r="B429" s="159" t="s">
        <v>714</v>
      </c>
      <c r="C429" s="159" t="s">
        <v>715</v>
      </c>
      <c r="D429" s="159" t="s">
        <v>83</v>
      </c>
      <c r="E429" s="159" t="s">
        <v>95</v>
      </c>
      <c r="F429" s="160" t="s">
        <v>28</v>
      </c>
      <c r="G429" s="160" t="s">
        <v>4512</v>
      </c>
      <c r="H429" s="4"/>
      <c r="I429" s="4"/>
      <c r="J429" s="4"/>
      <c r="K429" s="4"/>
      <c r="L429" s="4"/>
      <c r="M429" s="4"/>
      <c r="N429" s="4"/>
      <c r="O429" s="4"/>
      <c r="P429" s="5">
        <f>IF(基本情報登録!$D$10="","",IF(基本情報登録!$D$10=登録データ!D429,1,0))</f>
        <v>0</v>
      </c>
      <c r="Q429" s="3"/>
      <c r="R429" s="3"/>
    </row>
    <row r="430" spans="1:18" x14ac:dyDescent="0.25">
      <c r="A430" s="158">
        <v>428</v>
      </c>
      <c r="B430" s="159" t="s">
        <v>738</v>
      </c>
      <c r="C430" s="159" t="s">
        <v>739</v>
      </c>
      <c r="D430" s="159" t="s">
        <v>83</v>
      </c>
      <c r="E430" s="159" t="s">
        <v>95</v>
      </c>
      <c r="F430" s="160" t="s">
        <v>28</v>
      </c>
      <c r="G430" s="160" t="s">
        <v>4513</v>
      </c>
      <c r="H430" s="4"/>
      <c r="I430" s="4"/>
      <c r="J430" s="4"/>
      <c r="K430" s="4"/>
      <c r="L430" s="4"/>
      <c r="M430" s="4"/>
      <c r="N430" s="4"/>
      <c r="O430" s="4"/>
      <c r="P430" s="5">
        <f>IF(基本情報登録!$D$10="","",IF(基本情報登録!$D$10=登録データ!D430,1,0))</f>
        <v>0</v>
      </c>
      <c r="Q430" s="3"/>
      <c r="R430" s="3"/>
    </row>
    <row r="431" spans="1:18" x14ac:dyDescent="0.25">
      <c r="A431" s="158">
        <v>429</v>
      </c>
      <c r="B431" s="159" t="s">
        <v>3283</v>
      </c>
      <c r="C431" s="159" t="s">
        <v>1745</v>
      </c>
      <c r="D431" s="159" t="s">
        <v>83</v>
      </c>
      <c r="E431" s="159" t="s">
        <v>188</v>
      </c>
      <c r="F431" s="160" t="s">
        <v>87</v>
      </c>
      <c r="G431" s="160" t="s">
        <v>703</v>
      </c>
      <c r="H431" s="4"/>
      <c r="I431" s="4"/>
      <c r="J431" s="4"/>
      <c r="K431" s="4"/>
      <c r="L431" s="4"/>
      <c r="M431" s="4"/>
      <c r="N431" s="4"/>
      <c r="O431" s="4"/>
      <c r="P431" s="5">
        <f>IF(基本情報登録!$D$10="","",IF(基本情報登録!$D$10=登録データ!D431,1,0))</f>
        <v>0</v>
      </c>
      <c r="Q431" s="3"/>
      <c r="R431" s="3"/>
    </row>
    <row r="432" spans="1:18" x14ac:dyDescent="0.25">
      <c r="A432" s="158">
        <v>430</v>
      </c>
      <c r="B432" s="159" t="s">
        <v>751</v>
      </c>
      <c r="C432" s="159" t="s">
        <v>752</v>
      </c>
      <c r="D432" s="159" t="s">
        <v>83</v>
      </c>
      <c r="E432" s="159" t="s">
        <v>95</v>
      </c>
      <c r="F432" s="160" t="s">
        <v>166</v>
      </c>
      <c r="G432" s="160" t="s">
        <v>296</v>
      </c>
      <c r="H432" s="4"/>
      <c r="I432" s="4"/>
      <c r="J432" s="4"/>
      <c r="K432" s="4"/>
      <c r="L432" s="4"/>
      <c r="M432" s="4"/>
      <c r="N432" s="4"/>
      <c r="O432" s="4"/>
      <c r="P432" s="5">
        <f>IF(基本情報登録!$D$10="","",IF(基本情報登録!$D$10=登録データ!D432,1,0))</f>
        <v>0</v>
      </c>
      <c r="Q432" s="3"/>
      <c r="R432" s="3"/>
    </row>
    <row r="433" spans="1:18" x14ac:dyDescent="0.25">
      <c r="A433" s="158">
        <v>431</v>
      </c>
      <c r="B433" s="159" t="s">
        <v>1741</v>
      </c>
      <c r="C433" s="159" t="s">
        <v>1742</v>
      </c>
      <c r="D433" s="159" t="s">
        <v>83</v>
      </c>
      <c r="E433" s="159" t="s">
        <v>188</v>
      </c>
      <c r="F433" s="160" t="s">
        <v>131</v>
      </c>
      <c r="G433" s="160" t="s">
        <v>4514</v>
      </c>
      <c r="H433" s="4"/>
      <c r="I433" s="4"/>
      <c r="J433" s="4"/>
      <c r="K433" s="4"/>
      <c r="L433" s="4"/>
      <c r="M433" s="4"/>
      <c r="N433" s="4"/>
      <c r="O433" s="4"/>
      <c r="P433" s="5">
        <f>IF(基本情報登録!$D$10="","",IF(基本情報登録!$D$10=登録データ!D433,1,0))</f>
        <v>0</v>
      </c>
      <c r="Q433" s="3"/>
      <c r="R433" s="3"/>
    </row>
    <row r="434" spans="1:18" x14ac:dyDescent="0.25">
      <c r="A434" s="158">
        <v>432</v>
      </c>
      <c r="B434" s="159" t="s">
        <v>719</v>
      </c>
      <c r="C434" s="159" t="s">
        <v>720</v>
      </c>
      <c r="D434" s="159" t="s">
        <v>83</v>
      </c>
      <c r="E434" s="159" t="s">
        <v>60</v>
      </c>
      <c r="F434" s="160" t="s">
        <v>151</v>
      </c>
      <c r="G434" s="160" t="s">
        <v>721</v>
      </c>
      <c r="H434" s="4"/>
      <c r="I434" s="4"/>
      <c r="J434" s="4"/>
      <c r="K434" s="4"/>
      <c r="L434" s="4"/>
      <c r="M434" s="4"/>
      <c r="N434" s="4"/>
      <c r="O434" s="4"/>
      <c r="P434" s="5">
        <f>IF(基本情報登録!$D$10="","",IF(基本情報登録!$D$10=登録データ!D434,1,0))</f>
        <v>0</v>
      </c>
      <c r="Q434" s="3"/>
      <c r="R434" s="3"/>
    </row>
    <row r="435" spans="1:18" x14ac:dyDescent="0.25">
      <c r="A435" s="158">
        <v>433</v>
      </c>
      <c r="B435" s="159" t="s">
        <v>722</v>
      </c>
      <c r="C435" s="159" t="s">
        <v>723</v>
      </c>
      <c r="D435" s="159" t="s">
        <v>83</v>
      </c>
      <c r="E435" s="159" t="s">
        <v>60</v>
      </c>
      <c r="F435" s="160" t="s">
        <v>131</v>
      </c>
      <c r="G435" s="160" t="s">
        <v>431</v>
      </c>
      <c r="H435" s="4"/>
      <c r="I435" s="4"/>
      <c r="J435" s="4"/>
      <c r="K435" s="4"/>
      <c r="L435" s="4"/>
      <c r="M435" s="4"/>
      <c r="N435" s="4"/>
      <c r="O435" s="4"/>
      <c r="P435" s="5">
        <f>IF(基本情報登録!$D$10="","",IF(基本情報登録!$D$10=登録データ!D435,1,0))</f>
        <v>0</v>
      </c>
      <c r="Q435" s="3"/>
      <c r="R435" s="3"/>
    </row>
    <row r="436" spans="1:18" x14ac:dyDescent="0.25">
      <c r="A436" s="158">
        <v>434</v>
      </c>
      <c r="B436" s="159" t="s">
        <v>729</v>
      </c>
      <c r="C436" s="159" t="s">
        <v>730</v>
      </c>
      <c r="D436" s="159" t="s">
        <v>83</v>
      </c>
      <c r="E436" s="159" t="s">
        <v>60</v>
      </c>
      <c r="F436" s="160" t="s">
        <v>52</v>
      </c>
      <c r="G436" s="160" t="s">
        <v>4515</v>
      </c>
      <c r="H436" s="4"/>
      <c r="I436" s="4"/>
      <c r="J436" s="4"/>
      <c r="K436" s="4"/>
      <c r="L436" s="4"/>
      <c r="M436" s="4"/>
      <c r="N436" s="4"/>
      <c r="O436" s="4"/>
      <c r="P436" s="5">
        <f>IF(基本情報登録!$D$10="","",IF(基本情報登録!$D$10=登録データ!D436,1,0))</f>
        <v>0</v>
      </c>
      <c r="Q436" s="3"/>
      <c r="R436" s="3"/>
    </row>
    <row r="437" spans="1:18" x14ac:dyDescent="0.25">
      <c r="A437" s="158">
        <v>435</v>
      </c>
      <c r="B437" s="159" t="s">
        <v>732</v>
      </c>
      <c r="C437" s="159" t="s">
        <v>733</v>
      </c>
      <c r="D437" s="159" t="s">
        <v>83</v>
      </c>
      <c r="E437" s="159" t="s">
        <v>95</v>
      </c>
      <c r="F437" s="160" t="s">
        <v>118</v>
      </c>
      <c r="G437" s="160" t="s">
        <v>4516</v>
      </c>
      <c r="H437" s="4"/>
      <c r="I437" s="4"/>
      <c r="J437" s="4"/>
      <c r="K437" s="4"/>
      <c r="L437" s="4"/>
      <c r="M437" s="4"/>
      <c r="N437" s="4"/>
      <c r="O437" s="4"/>
      <c r="P437" s="5">
        <f>IF(基本情報登録!$D$10="","",IF(基本情報登録!$D$10=登録データ!D437,1,0))</f>
        <v>0</v>
      </c>
      <c r="Q437" s="3"/>
      <c r="R437" s="3"/>
    </row>
    <row r="438" spans="1:18" x14ac:dyDescent="0.25">
      <c r="A438" s="158">
        <v>436</v>
      </c>
      <c r="B438" s="159" t="s">
        <v>741</v>
      </c>
      <c r="C438" s="159" t="s">
        <v>742</v>
      </c>
      <c r="D438" s="159" t="s">
        <v>83</v>
      </c>
      <c r="E438" s="159" t="s">
        <v>95</v>
      </c>
      <c r="F438" s="160" t="s">
        <v>131</v>
      </c>
      <c r="G438" s="160" t="s">
        <v>4517</v>
      </c>
      <c r="H438" s="4"/>
      <c r="I438" s="4"/>
      <c r="J438" s="4"/>
      <c r="K438" s="4"/>
      <c r="L438" s="4"/>
      <c r="M438" s="4"/>
      <c r="N438" s="4"/>
      <c r="O438" s="4"/>
      <c r="P438" s="5">
        <f>IF(基本情報登録!$D$10="","",IF(基本情報登録!$D$10=登録データ!D438,1,0))</f>
        <v>0</v>
      </c>
      <c r="Q438" s="3"/>
      <c r="R438" s="3"/>
    </row>
    <row r="439" spans="1:18" x14ac:dyDescent="0.25">
      <c r="A439" s="158">
        <v>437</v>
      </c>
      <c r="B439" s="159" t="s">
        <v>727</v>
      </c>
      <c r="C439" s="159" t="s">
        <v>728</v>
      </c>
      <c r="D439" s="159" t="s">
        <v>83</v>
      </c>
      <c r="E439" s="159" t="s">
        <v>60</v>
      </c>
      <c r="F439" s="160" t="s">
        <v>131</v>
      </c>
      <c r="G439" s="160" t="s">
        <v>431</v>
      </c>
      <c r="H439" s="4"/>
      <c r="I439" s="4"/>
      <c r="J439" s="4"/>
      <c r="K439" s="4"/>
      <c r="L439" s="4"/>
      <c r="M439" s="4"/>
      <c r="N439" s="4"/>
      <c r="O439" s="4"/>
      <c r="P439" s="5">
        <f>IF(基本情報登録!$D$10="","",IF(基本情報登録!$D$10=登録データ!D439,1,0))</f>
        <v>0</v>
      </c>
      <c r="Q439" s="3"/>
      <c r="R439" s="3"/>
    </row>
    <row r="440" spans="1:18" x14ac:dyDescent="0.25">
      <c r="A440" s="158">
        <v>438</v>
      </c>
      <c r="B440" s="159" t="s">
        <v>3284</v>
      </c>
      <c r="C440" s="159" t="s">
        <v>753</v>
      </c>
      <c r="D440" s="159" t="s">
        <v>83</v>
      </c>
      <c r="E440" s="159" t="s">
        <v>95</v>
      </c>
      <c r="F440" s="160" t="s">
        <v>131</v>
      </c>
      <c r="G440" s="160" t="s">
        <v>754</v>
      </c>
      <c r="H440" s="4"/>
      <c r="I440" s="4"/>
      <c r="J440" s="4"/>
      <c r="K440" s="4"/>
      <c r="L440" s="4"/>
      <c r="M440" s="4"/>
      <c r="N440" s="4"/>
      <c r="O440" s="4"/>
      <c r="P440" s="5">
        <f>IF(基本情報登録!$D$10="","",IF(基本情報登録!$D$10=登録データ!D440,1,0))</f>
        <v>0</v>
      </c>
      <c r="Q440" s="3"/>
      <c r="R440" s="3"/>
    </row>
    <row r="441" spans="1:18" x14ac:dyDescent="0.25">
      <c r="A441" s="158">
        <v>439</v>
      </c>
      <c r="B441" s="159" t="s">
        <v>2104</v>
      </c>
      <c r="C441" s="159" t="s">
        <v>2105</v>
      </c>
      <c r="D441" s="159" t="s">
        <v>83</v>
      </c>
      <c r="E441" s="159" t="s">
        <v>188</v>
      </c>
      <c r="F441" s="160" t="s">
        <v>131</v>
      </c>
      <c r="G441" s="160" t="s">
        <v>917</v>
      </c>
      <c r="H441" s="4"/>
      <c r="I441" s="4"/>
      <c r="J441" s="4"/>
      <c r="K441" s="4"/>
      <c r="L441" s="4"/>
      <c r="M441" s="4"/>
      <c r="N441" s="4"/>
      <c r="O441" s="4"/>
      <c r="P441" s="5">
        <f>IF(基本情報登録!$D$10="","",IF(基本情報登録!$D$10=登録データ!D441,1,0))</f>
        <v>0</v>
      </c>
      <c r="Q441" s="3"/>
      <c r="R441" s="3"/>
    </row>
    <row r="442" spans="1:18" x14ac:dyDescent="0.25">
      <c r="A442" s="158">
        <v>440</v>
      </c>
      <c r="B442" s="159" t="s">
        <v>2397</v>
      </c>
      <c r="C442" s="159" t="s">
        <v>678</v>
      </c>
      <c r="D442" s="159" t="s">
        <v>83</v>
      </c>
      <c r="E442" s="159" t="s">
        <v>188</v>
      </c>
      <c r="F442" s="160" t="s">
        <v>28</v>
      </c>
      <c r="G442" s="160" t="s">
        <v>833</v>
      </c>
      <c r="H442" s="4"/>
      <c r="I442" s="4"/>
      <c r="J442" s="4"/>
      <c r="K442" s="4"/>
      <c r="L442" s="4"/>
      <c r="M442" s="4"/>
      <c r="N442" s="4"/>
      <c r="O442" s="4"/>
      <c r="P442" s="5">
        <f>IF(基本情報登録!$D$10="","",IF(基本情報登録!$D$10=登録データ!D442,1,0))</f>
        <v>0</v>
      </c>
      <c r="Q442" s="3"/>
      <c r="R442" s="3"/>
    </row>
    <row r="443" spans="1:18" x14ac:dyDescent="0.25">
      <c r="A443" s="158">
        <v>441</v>
      </c>
      <c r="B443" s="159" t="s">
        <v>709</v>
      </c>
      <c r="C443" s="159" t="s">
        <v>710</v>
      </c>
      <c r="D443" s="159" t="s">
        <v>83</v>
      </c>
      <c r="E443" s="159" t="s">
        <v>36</v>
      </c>
      <c r="F443" s="160" t="s">
        <v>87</v>
      </c>
      <c r="G443" s="160" t="s">
        <v>711</v>
      </c>
      <c r="H443" s="4"/>
      <c r="I443" s="4"/>
      <c r="J443" s="4"/>
      <c r="K443" s="4"/>
      <c r="L443" s="4"/>
      <c r="M443" s="4"/>
      <c r="N443" s="4"/>
      <c r="O443" s="4"/>
      <c r="P443" s="5">
        <f>IF(基本情報登録!$D$10="","",IF(基本情報登録!$D$10=登録データ!D443,1,0))</f>
        <v>0</v>
      </c>
      <c r="Q443" s="3"/>
      <c r="R443" s="3"/>
    </row>
    <row r="444" spans="1:18" x14ac:dyDescent="0.25">
      <c r="A444" s="158">
        <v>442</v>
      </c>
      <c r="B444" s="159" t="s">
        <v>717</v>
      </c>
      <c r="C444" s="159" t="s">
        <v>718</v>
      </c>
      <c r="D444" s="159" t="s">
        <v>83</v>
      </c>
      <c r="E444" s="159" t="s">
        <v>60</v>
      </c>
      <c r="F444" s="160" t="s">
        <v>131</v>
      </c>
      <c r="G444" s="160" t="s">
        <v>708</v>
      </c>
      <c r="H444" s="4"/>
      <c r="I444" s="4"/>
      <c r="J444" s="4"/>
      <c r="K444" s="4"/>
      <c r="L444" s="4"/>
      <c r="M444" s="4"/>
      <c r="N444" s="4"/>
      <c r="O444" s="4"/>
      <c r="P444" s="5">
        <f>IF(基本情報登録!$D$10="","",IF(基本情報登録!$D$10=登録データ!D444,1,0))</f>
        <v>0</v>
      </c>
      <c r="Q444" s="3"/>
      <c r="R444" s="3"/>
    </row>
    <row r="445" spans="1:18" x14ac:dyDescent="0.25">
      <c r="A445" s="158">
        <v>443</v>
      </c>
      <c r="B445" s="159" t="s">
        <v>724</v>
      </c>
      <c r="C445" s="159" t="s">
        <v>725</v>
      </c>
      <c r="D445" s="159" t="s">
        <v>83</v>
      </c>
      <c r="E445" s="159" t="s">
        <v>60</v>
      </c>
      <c r="F445" s="160" t="s">
        <v>131</v>
      </c>
      <c r="G445" s="160" t="s">
        <v>4518</v>
      </c>
      <c r="H445" s="4"/>
      <c r="I445" s="4"/>
      <c r="J445" s="4"/>
      <c r="K445" s="4"/>
      <c r="L445" s="4"/>
      <c r="M445" s="4"/>
      <c r="N445" s="4"/>
      <c r="O445" s="4"/>
      <c r="P445" s="5">
        <f>IF(基本情報登録!$D$10="","",IF(基本情報登録!$D$10=登録データ!D445,1,0))</f>
        <v>0</v>
      </c>
      <c r="Q445" s="3"/>
      <c r="R445" s="3"/>
    </row>
    <row r="446" spans="1:18" x14ac:dyDescent="0.25">
      <c r="A446" s="158">
        <v>444</v>
      </c>
      <c r="B446" s="159" t="s">
        <v>735</v>
      </c>
      <c r="C446" s="159" t="s">
        <v>736</v>
      </c>
      <c r="D446" s="159" t="s">
        <v>83</v>
      </c>
      <c r="E446" s="159" t="s">
        <v>60</v>
      </c>
      <c r="F446" s="160" t="s">
        <v>131</v>
      </c>
      <c r="G446" s="160" t="s">
        <v>737</v>
      </c>
      <c r="H446" s="4"/>
      <c r="I446" s="4"/>
      <c r="J446" s="4"/>
      <c r="K446" s="4"/>
      <c r="L446" s="4"/>
      <c r="M446" s="4"/>
      <c r="N446" s="4"/>
      <c r="O446" s="4"/>
      <c r="P446" s="5">
        <f>IF(基本情報登録!$D$10="","",IF(基本情報登録!$D$10=登録データ!D446,1,0))</f>
        <v>0</v>
      </c>
      <c r="Q446" s="3"/>
      <c r="R446" s="3"/>
    </row>
    <row r="447" spans="1:18" x14ac:dyDescent="0.25">
      <c r="A447" s="158">
        <v>445</v>
      </c>
      <c r="B447" s="159" t="s">
        <v>749</v>
      </c>
      <c r="C447" s="159" t="s">
        <v>750</v>
      </c>
      <c r="D447" s="159" t="s">
        <v>83</v>
      </c>
      <c r="E447" s="159" t="s">
        <v>95</v>
      </c>
      <c r="F447" s="160" t="s">
        <v>28</v>
      </c>
      <c r="G447" s="160" t="s">
        <v>4512</v>
      </c>
      <c r="H447" s="4"/>
      <c r="I447" s="4"/>
      <c r="J447" s="4"/>
      <c r="K447" s="4"/>
      <c r="L447" s="4"/>
      <c r="M447" s="4"/>
      <c r="N447" s="4"/>
      <c r="O447" s="4"/>
      <c r="P447" s="5">
        <f>IF(基本情報登録!$D$10="","",IF(基本情報登録!$D$10=登録データ!D447,1,0))</f>
        <v>0</v>
      </c>
      <c r="Q447" s="3"/>
      <c r="R447" s="3"/>
    </row>
    <row r="448" spans="1:18" x14ac:dyDescent="0.25">
      <c r="A448" s="158">
        <v>446</v>
      </c>
      <c r="B448" s="159" t="s">
        <v>1748</v>
      </c>
      <c r="C448" s="159" t="s">
        <v>1749</v>
      </c>
      <c r="D448" s="159" t="s">
        <v>83</v>
      </c>
      <c r="E448" s="159" t="s">
        <v>188</v>
      </c>
      <c r="F448" s="160" t="s">
        <v>52</v>
      </c>
      <c r="G448" s="160" t="s">
        <v>1750</v>
      </c>
      <c r="H448" s="4"/>
      <c r="I448" s="4"/>
      <c r="J448" s="4"/>
      <c r="K448" s="4"/>
      <c r="L448" s="4"/>
      <c r="M448" s="4"/>
      <c r="N448" s="4"/>
      <c r="O448" s="4"/>
      <c r="P448" s="5">
        <f>IF(基本情報登録!$D$10="","",IF(基本情報登録!$D$10=登録データ!D448,1,0))</f>
        <v>0</v>
      </c>
      <c r="Q448" s="3"/>
      <c r="R448" s="3"/>
    </row>
    <row r="449" spans="1:18" x14ac:dyDescent="0.25">
      <c r="A449" s="158">
        <v>447</v>
      </c>
      <c r="B449" s="159" t="s">
        <v>3285</v>
      </c>
      <c r="C449" s="159" t="s">
        <v>2108</v>
      </c>
      <c r="D449" s="159" t="s">
        <v>83</v>
      </c>
      <c r="E449" s="159" t="s">
        <v>188</v>
      </c>
      <c r="F449" s="160" t="s">
        <v>131</v>
      </c>
      <c r="G449" s="160" t="s">
        <v>1032</v>
      </c>
      <c r="H449" s="4"/>
      <c r="I449" s="4"/>
      <c r="J449" s="4"/>
      <c r="K449" s="4"/>
      <c r="L449" s="4"/>
      <c r="M449" s="4"/>
      <c r="N449" s="4"/>
      <c r="O449" s="4"/>
      <c r="P449" s="5">
        <f>IF(基本情報登録!$D$10="","",IF(基本情報登録!$D$10=登録データ!D449,1,0))</f>
        <v>0</v>
      </c>
      <c r="Q449" s="3"/>
      <c r="R449" s="3"/>
    </row>
    <row r="450" spans="1:18" x14ac:dyDescent="0.25">
      <c r="A450" s="158">
        <v>448</v>
      </c>
      <c r="B450" s="159" t="s">
        <v>746</v>
      </c>
      <c r="C450" s="159" t="s">
        <v>747</v>
      </c>
      <c r="D450" s="159" t="s">
        <v>83</v>
      </c>
      <c r="E450" s="159" t="s">
        <v>95</v>
      </c>
      <c r="F450" s="160" t="s">
        <v>131</v>
      </c>
      <c r="G450" s="160" t="s">
        <v>748</v>
      </c>
      <c r="H450" s="4"/>
      <c r="I450" s="4"/>
      <c r="J450" s="4"/>
      <c r="K450" s="4"/>
      <c r="L450" s="4"/>
      <c r="M450" s="4"/>
      <c r="N450" s="4"/>
      <c r="O450" s="4"/>
      <c r="P450" s="5">
        <f>IF(基本情報登録!$D$10="","",IF(基本情報登録!$D$10=登録データ!D450,1,0))</f>
        <v>0</v>
      </c>
      <c r="Q450" s="3"/>
      <c r="R450" s="3"/>
    </row>
    <row r="451" spans="1:18" x14ac:dyDescent="0.25">
      <c r="A451" s="158">
        <v>449</v>
      </c>
      <c r="B451" s="159" t="s">
        <v>705</v>
      </c>
      <c r="C451" s="159" t="s">
        <v>706</v>
      </c>
      <c r="D451" s="159" t="s">
        <v>83</v>
      </c>
      <c r="E451" s="159" t="s">
        <v>60</v>
      </c>
      <c r="F451" s="160" t="s">
        <v>52</v>
      </c>
      <c r="G451" s="160" t="s">
        <v>4519</v>
      </c>
      <c r="H451" s="4"/>
      <c r="I451" s="4"/>
      <c r="J451" s="4"/>
      <c r="K451" s="4"/>
      <c r="L451" s="4"/>
      <c r="M451" s="4"/>
      <c r="N451" s="4"/>
      <c r="O451" s="4"/>
      <c r="P451" s="5">
        <f>IF(基本情報登録!$D$10="","",IF(基本情報登録!$D$10=登録データ!D451,1,0))</f>
        <v>0</v>
      </c>
      <c r="Q451" s="3"/>
      <c r="R451" s="3"/>
    </row>
    <row r="452" spans="1:18" x14ac:dyDescent="0.25">
      <c r="A452" s="158">
        <v>450</v>
      </c>
      <c r="B452" s="159" t="s">
        <v>1743</v>
      </c>
      <c r="C452" s="159" t="s">
        <v>1744</v>
      </c>
      <c r="D452" s="159" t="s">
        <v>83</v>
      </c>
      <c r="E452" s="159" t="s">
        <v>188</v>
      </c>
      <c r="F452" s="160" t="s">
        <v>166</v>
      </c>
      <c r="G452" s="160" t="s">
        <v>946</v>
      </c>
      <c r="H452" s="4"/>
      <c r="I452" s="4"/>
      <c r="J452" s="4"/>
      <c r="K452" s="4"/>
      <c r="L452" s="4"/>
      <c r="M452" s="4"/>
      <c r="N452" s="4"/>
      <c r="O452" s="4"/>
      <c r="P452" s="5">
        <f>IF(基本情報登録!$D$10="","",IF(基本情報登録!$D$10=登録データ!D452,1,0))</f>
        <v>0</v>
      </c>
      <c r="Q452" s="3"/>
      <c r="R452" s="3"/>
    </row>
    <row r="453" spans="1:18" x14ac:dyDescent="0.25">
      <c r="A453" s="158">
        <v>451</v>
      </c>
      <c r="B453" s="159" t="s">
        <v>2257</v>
      </c>
      <c r="C453" s="159" t="s">
        <v>2258</v>
      </c>
      <c r="D453" s="159" t="s">
        <v>83</v>
      </c>
      <c r="E453" s="159" t="s">
        <v>989</v>
      </c>
      <c r="F453" s="160" t="s">
        <v>118</v>
      </c>
      <c r="G453" s="160" t="s">
        <v>4520</v>
      </c>
      <c r="H453" s="4"/>
      <c r="I453" s="4"/>
      <c r="J453" s="4"/>
      <c r="K453" s="4"/>
      <c r="L453" s="4"/>
      <c r="M453" s="4"/>
      <c r="N453" s="4"/>
      <c r="O453" s="4"/>
      <c r="P453" s="5">
        <f>IF(基本情報登録!$D$10="","",IF(基本情報登録!$D$10=登録データ!D453,1,0))</f>
        <v>0</v>
      </c>
      <c r="Q453" s="3"/>
      <c r="R453" s="3"/>
    </row>
    <row r="454" spans="1:18" x14ac:dyDescent="0.25">
      <c r="A454" s="158">
        <v>452</v>
      </c>
      <c r="B454" s="159" t="s">
        <v>2103</v>
      </c>
      <c r="C454" s="159" t="s">
        <v>3286</v>
      </c>
      <c r="D454" s="159" t="s">
        <v>83</v>
      </c>
      <c r="E454" s="159" t="s">
        <v>188</v>
      </c>
      <c r="F454" s="160" t="s">
        <v>131</v>
      </c>
      <c r="G454" s="160" t="s">
        <v>748</v>
      </c>
      <c r="H454" s="4"/>
      <c r="I454" s="4"/>
      <c r="J454" s="4"/>
      <c r="K454" s="4"/>
      <c r="L454" s="4"/>
      <c r="M454" s="4"/>
      <c r="N454" s="4"/>
      <c r="O454" s="4"/>
      <c r="P454" s="5">
        <f>IF(基本情報登録!$D$10="","",IF(基本情報登録!$D$10=登録データ!D454,1,0))</f>
        <v>0</v>
      </c>
      <c r="Q454" s="3"/>
      <c r="R454" s="3"/>
    </row>
    <row r="455" spans="1:18" x14ac:dyDescent="0.25">
      <c r="A455" s="158">
        <v>453</v>
      </c>
      <c r="B455" s="159" t="s">
        <v>1042</v>
      </c>
      <c r="C455" s="159" t="s">
        <v>1043</v>
      </c>
      <c r="D455" s="159" t="s">
        <v>263</v>
      </c>
      <c r="E455" s="159" t="s">
        <v>60</v>
      </c>
      <c r="F455" s="160" t="s">
        <v>96</v>
      </c>
      <c r="G455" s="160" t="s">
        <v>802</v>
      </c>
      <c r="H455" s="4"/>
      <c r="I455" s="4"/>
      <c r="J455" s="4"/>
      <c r="K455" s="4"/>
      <c r="L455" s="4"/>
      <c r="M455" s="4"/>
      <c r="N455" s="4"/>
      <c r="O455" s="4"/>
      <c r="P455" s="5">
        <f>IF(基本情報登録!$D$10="","",IF(基本情報登録!$D$10=登録データ!D455,1,0))</f>
        <v>0</v>
      </c>
      <c r="Q455" s="3"/>
      <c r="R455" s="3"/>
    </row>
    <row r="456" spans="1:18" x14ac:dyDescent="0.25">
      <c r="A456" s="158">
        <v>454</v>
      </c>
      <c r="B456" s="159" t="s">
        <v>1044</v>
      </c>
      <c r="C456" s="159" t="s">
        <v>1045</v>
      </c>
      <c r="D456" s="159" t="s">
        <v>263</v>
      </c>
      <c r="E456" s="159" t="s">
        <v>60</v>
      </c>
      <c r="F456" s="160" t="s">
        <v>118</v>
      </c>
      <c r="G456" s="160" t="s">
        <v>1046</v>
      </c>
      <c r="H456" s="4"/>
      <c r="I456" s="4"/>
      <c r="J456" s="4"/>
      <c r="K456" s="4"/>
      <c r="L456" s="4"/>
      <c r="M456" s="4"/>
      <c r="N456" s="4"/>
      <c r="O456" s="4"/>
      <c r="P456" s="5">
        <f>IF(基本情報登録!$D$10="","",IF(基本情報登録!$D$10=登録データ!D456,1,0))</f>
        <v>0</v>
      </c>
      <c r="Q456" s="3"/>
      <c r="R456" s="3"/>
    </row>
    <row r="457" spans="1:18" x14ac:dyDescent="0.25">
      <c r="A457" s="158">
        <v>455</v>
      </c>
      <c r="B457" s="159" t="s">
        <v>1047</v>
      </c>
      <c r="C457" s="159" t="s">
        <v>1048</v>
      </c>
      <c r="D457" s="159" t="s">
        <v>263</v>
      </c>
      <c r="E457" s="159" t="s">
        <v>60</v>
      </c>
      <c r="F457" s="160" t="s">
        <v>52</v>
      </c>
      <c r="G457" s="160" t="s">
        <v>652</v>
      </c>
      <c r="H457" s="4"/>
      <c r="I457" s="4"/>
      <c r="J457" s="4"/>
      <c r="K457" s="4"/>
      <c r="L457" s="4"/>
      <c r="M457" s="4"/>
      <c r="N457" s="4"/>
      <c r="O457" s="4"/>
      <c r="P457" s="5">
        <f>IF(基本情報登録!$D$10="","",IF(基本情報登録!$D$10=登録データ!D457,1,0))</f>
        <v>0</v>
      </c>
      <c r="Q457" s="3"/>
      <c r="R457" s="3"/>
    </row>
    <row r="458" spans="1:18" x14ac:dyDescent="0.25">
      <c r="A458" s="158">
        <v>456</v>
      </c>
      <c r="B458" s="159" t="s">
        <v>1049</v>
      </c>
      <c r="C458" s="159" t="s">
        <v>1050</v>
      </c>
      <c r="D458" s="159" t="s">
        <v>263</v>
      </c>
      <c r="E458" s="159" t="s">
        <v>60</v>
      </c>
      <c r="F458" s="160" t="s">
        <v>131</v>
      </c>
      <c r="G458" s="160" t="s">
        <v>1028</v>
      </c>
      <c r="H458" s="4"/>
      <c r="I458" s="4"/>
      <c r="J458" s="4"/>
      <c r="K458" s="4"/>
      <c r="L458" s="4"/>
      <c r="M458" s="4"/>
      <c r="N458" s="4"/>
      <c r="O458" s="4"/>
      <c r="P458" s="5">
        <f>IF(基本情報登録!$D$10="","",IF(基本情報登録!$D$10=登録データ!D458,1,0))</f>
        <v>0</v>
      </c>
      <c r="Q458" s="3"/>
      <c r="R458" s="3"/>
    </row>
    <row r="459" spans="1:18" x14ac:dyDescent="0.25">
      <c r="A459" s="158">
        <v>457</v>
      </c>
      <c r="B459" s="159" t="s">
        <v>1051</v>
      </c>
      <c r="C459" s="159" t="s">
        <v>1052</v>
      </c>
      <c r="D459" s="159" t="s">
        <v>263</v>
      </c>
      <c r="E459" s="159" t="s">
        <v>60</v>
      </c>
      <c r="F459" s="160" t="s">
        <v>131</v>
      </c>
      <c r="G459" s="160" t="s">
        <v>917</v>
      </c>
      <c r="H459" s="4"/>
      <c r="I459" s="4"/>
      <c r="J459" s="4"/>
      <c r="K459" s="4"/>
      <c r="L459" s="4"/>
      <c r="M459" s="4"/>
      <c r="N459" s="4"/>
      <c r="O459" s="4"/>
      <c r="P459" s="5">
        <f>IF(基本情報登録!$D$10="","",IF(基本情報登録!$D$10=登録データ!D459,1,0))</f>
        <v>0</v>
      </c>
      <c r="Q459" s="3"/>
      <c r="R459" s="3"/>
    </row>
    <row r="460" spans="1:18" x14ac:dyDescent="0.25">
      <c r="A460" s="158">
        <v>458</v>
      </c>
      <c r="B460" s="159" t="s">
        <v>1053</v>
      </c>
      <c r="C460" s="159" t="s">
        <v>1054</v>
      </c>
      <c r="D460" s="159" t="s">
        <v>263</v>
      </c>
      <c r="E460" s="159" t="s">
        <v>95</v>
      </c>
      <c r="F460" s="160" t="s">
        <v>131</v>
      </c>
      <c r="G460" s="160" t="s">
        <v>1028</v>
      </c>
      <c r="H460" s="4"/>
      <c r="I460" s="4"/>
      <c r="J460" s="4"/>
      <c r="K460" s="4"/>
      <c r="L460" s="4"/>
      <c r="M460" s="4"/>
      <c r="N460" s="4"/>
      <c r="O460" s="4"/>
      <c r="P460" s="5">
        <f>IF(基本情報登録!$D$10="","",IF(基本情報登録!$D$10=登録データ!D460,1,0))</f>
        <v>0</v>
      </c>
      <c r="Q460" s="3"/>
      <c r="R460" s="3"/>
    </row>
    <row r="461" spans="1:18" x14ac:dyDescent="0.25">
      <c r="A461" s="158">
        <v>459</v>
      </c>
      <c r="B461" s="159" t="s">
        <v>1055</v>
      </c>
      <c r="C461" s="159" t="s">
        <v>1056</v>
      </c>
      <c r="D461" s="159" t="s">
        <v>263</v>
      </c>
      <c r="E461" s="159" t="s">
        <v>95</v>
      </c>
      <c r="F461" s="160" t="s">
        <v>96</v>
      </c>
      <c r="G461" s="160" t="s">
        <v>977</v>
      </c>
      <c r="H461" s="4"/>
      <c r="I461" s="4"/>
      <c r="J461" s="4"/>
      <c r="K461" s="4"/>
      <c r="L461" s="4"/>
      <c r="M461" s="4"/>
      <c r="N461" s="4"/>
      <c r="O461" s="4"/>
      <c r="P461" s="5">
        <f>IF(基本情報登録!$D$10="","",IF(基本情報登録!$D$10=登録データ!D461,1,0))</f>
        <v>0</v>
      </c>
      <c r="Q461" s="3"/>
      <c r="R461" s="3"/>
    </row>
    <row r="462" spans="1:18" x14ac:dyDescent="0.25">
      <c r="A462" s="158">
        <v>460</v>
      </c>
      <c r="B462" s="159" t="s">
        <v>1057</v>
      </c>
      <c r="C462" s="159" t="s">
        <v>1058</v>
      </c>
      <c r="D462" s="159" t="s">
        <v>263</v>
      </c>
      <c r="E462" s="159" t="s">
        <v>95</v>
      </c>
      <c r="F462" s="160" t="s">
        <v>131</v>
      </c>
      <c r="G462" s="160" t="s">
        <v>1041</v>
      </c>
      <c r="H462" s="4"/>
      <c r="I462" s="4"/>
      <c r="J462" s="4"/>
      <c r="K462" s="4"/>
      <c r="L462" s="4"/>
      <c r="M462" s="4"/>
      <c r="N462" s="4"/>
      <c r="O462" s="4"/>
      <c r="P462" s="5">
        <f>IF(基本情報登録!$D$10="","",IF(基本情報登録!$D$10=登録データ!D462,1,0))</f>
        <v>0</v>
      </c>
      <c r="Q462" s="3"/>
      <c r="R462" s="3"/>
    </row>
    <row r="463" spans="1:18" x14ac:dyDescent="0.25">
      <c r="A463" s="158">
        <v>461</v>
      </c>
      <c r="B463" s="159" t="s">
        <v>1059</v>
      </c>
      <c r="C463" s="159" t="s">
        <v>1060</v>
      </c>
      <c r="D463" s="159" t="s">
        <v>263</v>
      </c>
      <c r="E463" s="159" t="s">
        <v>95</v>
      </c>
      <c r="F463" s="160" t="s">
        <v>143</v>
      </c>
      <c r="G463" s="160" t="s">
        <v>1061</v>
      </c>
      <c r="H463" s="4"/>
      <c r="I463" s="4"/>
      <c r="J463" s="4"/>
      <c r="K463" s="4"/>
      <c r="L463" s="4"/>
      <c r="M463" s="4"/>
      <c r="N463" s="4"/>
      <c r="O463" s="4"/>
      <c r="P463" s="5">
        <f>IF(基本情報登録!$D$10="","",IF(基本情報登録!$D$10=登録データ!D463,1,0))</f>
        <v>0</v>
      </c>
      <c r="Q463" s="3"/>
      <c r="R463" s="3"/>
    </row>
    <row r="464" spans="1:18" x14ac:dyDescent="0.25">
      <c r="A464" s="158">
        <v>462</v>
      </c>
      <c r="B464" s="159" t="s">
        <v>1062</v>
      </c>
      <c r="C464" s="159" t="s">
        <v>1063</v>
      </c>
      <c r="D464" s="159" t="s">
        <v>263</v>
      </c>
      <c r="E464" s="159" t="s">
        <v>95</v>
      </c>
      <c r="F464" s="160" t="s">
        <v>131</v>
      </c>
      <c r="G464" s="160" t="s">
        <v>917</v>
      </c>
      <c r="H464" s="4"/>
      <c r="I464" s="4"/>
      <c r="J464" s="4"/>
      <c r="K464" s="4"/>
      <c r="L464" s="4"/>
      <c r="M464" s="4"/>
      <c r="N464" s="4"/>
      <c r="O464" s="4"/>
      <c r="P464" s="5">
        <f>IF(基本情報登録!$D$10="","",IF(基本情報登録!$D$10=登録データ!D464,1,0))</f>
        <v>0</v>
      </c>
      <c r="Q464" s="3"/>
      <c r="R464" s="3"/>
    </row>
    <row r="465" spans="1:18" x14ac:dyDescent="0.25">
      <c r="A465" s="158">
        <v>463</v>
      </c>
      <c r="B465" s="159" t="s">
        <v>1064</v>
      </c>
      <c r="C465" s="159" t="s">
        <v>1065</v>
      </c>
      <c r="D465" s="159" t="s">
        <v>263</v>
      </c>
      <c r="E465" s="159" t="s">
        <v>95</v>
      </c>
      <c r="F465" s="160" t="s">
        <v>131</v>
      </c>
      <c r="G465" s="160" t="s">
        <v>917</v>
      </c>
      <c r="H465" s="4"/>
      <c r="I465" s="4"/>
      <c r="J465" s="4"/>
      <c r="K465" s="4"/>
      <c r="L465" s="4"/>
      <c r="M465" s="4"/>
      <c r="N465" s="4"/>
      <c r="O465" s="4"/>
      <c r="P465" s="5">
        <f>IF(基本情報登録!$D$10="","",IF(基本情報登録!$D$10=登録データ!D465,1,0))</f>
        <v>0</v>
      </c>
      <c r="Q465" s="3"/>
      <c r="R465" s="3"/>
    </row>
    <row r="466" spans="1:18" x14ac:dyDescent="0.25">
      <c r="A466" s="158">
        <v>464</v>
      </c>
      <c r="B466" s="159" t="s">
        <v>1066</v>
      </c>
      <c r="C466" s="159" t="s">
        <v>1067</v>
      </c>
      <c r="D466" s="159" t="s">
        <v>263</v>
      </c>
      <c r="E466" s="159" t="s">
        <v>95</v>
      </c>
      <c r="F466" s="160" t="s">
        <v>52</v>
      </c>
      <c r="G466" s="160" t="s">
        <v>1068</v>
      </c>
      <c r="H466" s="4"/>
      <c r="I466" s="4"/>
      <c r="J466" s="4"/>
      <c r="K466" s="4"/>
      <c r="L466" s="4"/>
      <c r="M466" s="4"/>
      <c r="N466" s="4"/>
      <c r="O466" s="4"/>
      <c r="P466" s="5">
        <f>IF(基本情報登録!$D$10="","",IF(基本情報登録!$D$10=登録データ!D466,1,0))</f>
        <v>0</v>
      </c>
      <c r="Q466" s="3"/>
      <c r="R466" s="3"/>
    </row>
    <row r="467" spans="1:18" x14ac:dyDescent="0.25">
      <c r="A467" s="158">
        <v>465</v>
      </c>
      <c r="B467" s="159" t="s">
        <v>1069</v>
      </c>
      <c r="C467" s="159" t="s">
        <v>1070</v>
      </c>
      <c r="D467" s="159" t="s">
        <v>263</v>
      </c>
      <c r="E467" s="159" t="s">
        <v>95</v>
      </c>
      <c r="F467" s="160" t="s">
        <v>131</v>
      </c>
      <c r="G467" s="160" t="s">
        <v>1071</v>
      </c>
      <c r="H467" s="4"/>
      <c r="I467" s="4"/>
      <c r="J467" s="4"/>
      <c r="K467" s="4"/>
      <c r="L467" s="4"/>
      <c r="M467" s="4"/>
      <c r="N467" s="4"/>
      <c r="O467" s="4"/>
      <c r="P467" s="5">
        <f>IF(基本情報登録!$D$10="","",IF(基本情報登録!$D$10=登録データ!D467,1,0))</f>
        <v>0</v>
      </c>
      <c r="Q467" s="3"/>
      <c r="R467" s="3"/>
    </row>
    <row r="468" spans="1:18" x14ac:dyDescent="0.25">
      <c r="A468" s="158">
        <v>466</v>
      </c>
      <c r="B468" s="159" t="s">
        <v>1072</v>
      </c>
      <c r="C468" s="159" t="s">
        <v>1073</v>
      </c>
      <c r="D468" s="159" t="s">
        <v>263</v>
      </c>
      <c r="E468" s="159" t="s">
        <v>95</v>
      </c>
      <c r="F468" s="160" t="s">
        <v>52</v>
      </c>
      <c r="G468" s="160" t="s">
        <v>1074</v>
      </c>
      <c r="H468" s="4"/>
      <c r="I468" s="4"/>
      <c r="J468" s="4"/>
      <c r="K468" s="4"/>
      <c r="L468" s="4"/>
      <c r="M468" s="4"/>
      <c r="N468" s="4"/>
      <c r="O468" s="4"/>
      <c r="P468" s="5">
        <f>IF(基本情報登録!$D$10="","",IF(基本情報登録!$D$10=登録データ!D468,1,0))</f>
        <v>0</v>
      </c>
      <c r="Q468" s="3"/>
      <c r="R468" s="3"/>
    </row>
    <row r="469" spans="1:18" x14ac:dyDescent="0.25">
      <c r="A469" s="158">
        <v>467</v>
      </c>
      <c r="B469" s="159" t="s">
        <v>1075</v>
      </c>
      <c r="C469" s="159" t="s">
        <v>1076</v>
      </c>
      <c r="D469" s="159" t="s">
        <v>263</v>
      </c>
      <c r="E469" s="159" t="s">
        <v>95</v>
      </c>
      <c r="F469" s="160" t="s">
        <v>96</v>
      </c>
      <c r="G469" s="160" t="s">
        <v>1077</v>
      </c>
      <c r="H469" s="4"/>
      <c r="I469" s="4"/>
      <c r="J469" s="4"/>
      <c r="K469" s="4"/>
      <c r="L469" s="4"/>
      <c r="M469" s="4"/>
      <c r="N469" s="4"/>
      <c r="O469" s="4"/>
      <c r="P469" s="5">
        <f>IF(基本情報登録!$D$10="","",IF(基本情報登録!$D$10=登録データ!D469,1,0))</f>
        <v>0</v>
      </c>
      <c r="Q469" s="3"/>
      <c r="R469" s="3"/>
    </row>
    <row r="470" spans="1:18" x14ac:dyDescent="0.25">
      <c r="A470" s="158">
        <v>468</v>
      </c>
      <c r="B470" s="159" t="s">
        <v>1078</v>
      </c>
      <c r="C470" s="159" t="s">
        <v>1079</v>
      </c>
      <c r="D470" s="159" t="s">
        <v>263</v>
      </c>
      <c r="E470" s="159" t="s">
        <v>95</v>
      </c>
      <c r="F470" s="160" t="s">
        <v>131</v>
      </c>
      <c r="G470" s="160" t="s">
        <v>1040</v>
      </c>
      <c r="H470" s="4"/>
      <c r="I470" s="4"/>
      <c r="J470" s="4"/>
      <c r="K470" s="4"/>
      <c r="L470" s="4"/>
      <c r="M470" s="4"/>
      <c r="N470" s="4"/>
      <c r="O470" s="4"/>
      <c r="P470" s="5">
        <f>IF(基本情報登録!$D$10="","",IF(基本情報登録!$D$10=登録データ!D470,1,0))</f>
        <v>0</v>
      </c>
      <c r="Q470" s="3"/>
      <c r="R470" s="3"/>
    </row>
    <row r="471" spans="1:18" x14ac:dyDescent="0.25">
      <c r="A471" s="158">
        <v>469</v>
      </c>
      <c r="B471" s="159" t="s">
        <v>1080</v>
      </c>
      <c r="C471" s="159" t="s">
        <v>1081</v>
      </c>
      <c r="D471" s="159" t="s">
        <v>263</v>
      </c>
      <c r="E471" s="159" t="s">
        <v>95</v>
      </c>
      <c r="F471" s="160" t="s">
        <v>131</v>
      </c>
      <c r="G471" s="160" t="s">
        <v>1028</v>
      </c>
      <c r="H471" s="4"/>
      <c r="I471" s="4"/>
      <c r="J471" s="4"/>
      <c r="K471" s="4"/>
      <c r="L471" s="4"/>
      <c r="M471" s="4"/>
      <c r="N471" s="4"/>
      <c r="O471" s="4"/>
      <c r="P471" s="5">
        <f>IF(基本情報登録!$D$10="","",IF(基本情報登録!$D$10=登録データ!D471,1,0))</f>
        <v>0</v>
      </c>
      <c r="Q471" s="3"/>
      <c r="R471" s="3"/>
    </row>
    <row r="472" spans="1:18" x14ac:dyDescent="0.25">
      <c r="A472" s="158">
        <v>470</v>
      </c>
      <c r="B472" s="159" t="s">
        <v>1082</v>
      </c>
      <c r="C472" s="159" t="s">
        <v>1083</v>
      </c>
      <c r="D472" s="159" t="s">
        <v>263</v>
      </c>
      <c r="E472" s="159" t="s">
        <v>95</v>
      </c>
      <c r="F472" s="160" t="s">
        <v>131</v>
      </c>
      <c r="G472" s="160" t="s">
        <v>530</v>
      </c>
      <c r="H472" s="4"/>
      <c r="I472" s="4"/>
      <c r="J472" s="4"/>
      <c r="K472" s="4"/>
      <c r="L472" s="4"/>
      <c r="M472" s="4"/>
      <c r="N472" s="4"/>
      <c r="O472" s="4"/>
      <c r="P472" s="5">
        <f>IF(基本情報登録!$D$10="","",IF(基本情報登録!$D$10=登録データ!D472,1,0))</f>
        <v>0</v>
      </c>
      <c r="Q472" s="3"/>
      <c r="R472" s="3"/>
    </row>
    <row r="473" spans="1:18" x14ac:dyDescent="0.25">
      <c r="A473" s="158">
        <v>471</v>
      </c>
      <c r="B473" s="159" t="s">
        <v>1084</v>
      </c>
      <c r="C473" s="159" t="s">
        <v>1085</v>
      </c>
      <c r="D473" s="159" t="s">
        <v>263</v>
      </c>
      <c r="E473" s="159" t="s">
        <v>95</v>
      </c>
      <c r="F473" s="160" t="s">
        <v>87</v>
      </c>
      <c r="G473" s="160" t="s">
        <v>1086</v>
      </c>
      <c r="H473" s="4"/>
      <c r="I473" s="4"/>
      <c r="J473" s="4"/>
      <c r="K473" s="4"/>
      <c r="L473" s="4"/>
      <c r="M473" s="4"/>
      <c r="N473" s="4"/>
      <c r="O473" s="4"/>
      <c r="P473" s="5">
        <f>IF(基本情報登録!$D$10="","",IF(基本情報登録!$D$10=登録データ!D473,1,0))</f>
        <v>0</v>
      </c>
      <c r="Q473" s="3"/>
      <c r="R473" s="3"/>
    </row>
    <row r="474" spans="1:18" x14ac:dyDescent="0.25">
      <c r="A474" s="158">
        <v>472</v>
      </c>
      <c r="B474" s="159" t="s">
        <v>1087</v>
      </c>
      <c r="C474" s="159" t="s">
        <v>1088</v>
      </c>
      <c r="D474" s="159" t="s">
        <v>263</v>
      </c>
      <c r="E474" s="159" t="s">
        <v>95</v>
      </c>
      <c r="F474" s="160" t="s">
        <v>131</v>
      </c>
      <c r="G474" s="160" t="s">
        <v>1071</v>
      </c>
      <c r="H474" s="4"/>
      <c r="I474" s="4"/>
      <c r="J474" s="4"/>
      <c r="K474" s="4"/>
      <c r="L474" s="4"/>
      <c r="M474" s="4"/>
      <c r="N474" s="4"/>
      <c r="O474" s="4"/>
      <c r="P474" s="5">
        <f>IF(基本情報登録!$D$10="","",IF(基本情報登録!$D$10=登録データ!D474,1,0))</f>
        <v>0</v>
      </c>
      <c r="Q474" s="3"/>
      <c r="R474" s="3"/>
    </row>
    <row r="475" spans="1:18" x14ac:dyDescent="0.25">
      <c r="A475" s="158">
        <v>473</v>
      </c>
      <c r="B475" s="159" t="s">
        <v>3287</v>
      </c>
      <c r="C475" s="159" t="s">
        <v>3288</v>
      </c>
      <c r="D475" s="159" t="s">
        <v>263</v>
      </c>
      <c r="E475" s="159" t="s">
        <v>95</v>
      </c>
      <c r="F475" s="160" t="s">
        <v>1089</v>
      </c>
      <c r="G475" s="160" t="s">
        <v>1090</v>
      </c>
      <c r="H475" s="4"/>
      <c r="I475" s="4"/>
      <c r="J475" s="4"/>
      <c r="K475" s="4"/>
      <c r="L475" s="4"/>
      <c r="M475" s="4"/>
      <c r="N475" s="4"/>
      <c r="O475" s="4"/>
      <c r="P475" s="5">
        <f>IF(基本情報登録!$D$10="","",IF(基本情報登録!$D$10=登録データ!D475,1,0))</f>
        <v>0</v>
      </c>
      <c r="Q475" s="3"/>
      <c r="R475" s="3"/>
    </row>
    <row r="476" spans="1:18" x14ac:dyDescent="0.25">
      <c r="A476" s="158">
        <v>474</v>
      </c>
      <c r="B476" s="159" t="s">
        <v>1091</v>
      </c>
      <c r="C476" s="159" t="s">
        <v>1092</v>
      </c>
      <c r="D476" s="159" t="s">
        <v>263</v>
      </c>
      <c r="E476" s="159" t="s">
        <v>188</v>
      </c>
      <c r="F476" s="160" t="s">
        <v>131</v>
      </c>
      <c r="G476" s="160" t="s">
        <v>1002</v>
      </c>
      <c r="H476" s="4"/>
      <c r="I476" s="4"/>
      <c r="J476" s="4"/>
      <c r="K476" s="4"/>
      <c r="L476" s="4"/>
      <c r="M476" s="4"/>
      <c r="N476" s="4"/>
      <c r="O476" s="4"/>
      <c r="P476" s="5">
        <f>IF(基本情報登録!$D$10="","",IF(基本情報登録!$D$10=登録データ!D476,1,0))</f>
        <v>0</v>
      </c>
      <c r="Q476" s="3"/>
      <c r="R476" s="3"/>
    </row>
    <row r="477" spans="1:18" x14ac:dyDescent="0.25">
      <c r="A477" s="158">
        <v>475</v>
      </c>
      <c r="B477" s="159" t="s">
        <v>1093</v>
      </c>
      <c r="C477" s="159" t="s">
        <v>1094</v>
      </c>
      <c r="D477" s="159" t="s">
        <v>263</v>
      </c>
      <c r="E477" s="159" t="s">
        <v>188</v>
      </c>
      <c r="F477" s="160" t="s">
        <v>96</v>
      </c>
      <c r="G477" s="160" t="s">
        <v>802</v>
      </c>
      <c r="H477" s="4"/>
      <c r="I477" s="4"/>
      <c r="J477" s="4"/>
      <c r="K477" s="4"/>
      <c r="L477" s="4"/>
      <c r="M477" s="4"/>
      <c r="N477" s="4"/>
      <c r="O477" s="4"/>
      <c r="P477" s="5">
        <f>IF(基本情報登録!$D$10="","",IF(基本情報登録!$D$10=登録データ!D477,1,0))</f>
        <v>0</v>
      </c>
      <c r="Q477" s="3"/>
      <c r="R477" s="3"/>
    </row>
    <row r="478" spans="1:18" x14ac:dyDescent="0.25">
      <c r="A478" s="158">
        <v>476</v>
      </c>
      <c r="B478" s="159" t="s">
        <v>1095</v>
      </c>
      <c r="C478" s="159" t="s">
        <v>1096</v>
      </c>
      <c r="D478" s="159" t="s">
        <v>263</v>
      </c>
      <c r="E478" s="159" t="s">
        <v>188</v>
      </c>
      <c r="F478" s="160" t="s">
        <v>131</v>
      </c>
      <c r="G478" s="160" t="s">
        <v>1040</v>
      </c>
      <c r="H478" s="4"/>
      <c r="I478" s="4"/>
      <c r="J478" s="4"/>
      <c r="K478" s="4"/>
      <c r="L478" s="4"/>
      <c r="M478" s="4"/>
      <c r="N478" s="4"/>
      <c r="O478" s="4"/>
      <c r="P478" s="5">
        <f>IF(基本情報登録!$D$10="","",IF(基本情報登録!$D$10=登録データ!D478,1,0))</f>
        <v>0</v>
      </c>
      <c r="Q478" s="3"/>
      <c r="R478" s="3"/>
    </row>
    <row r="479" spans="1:18" x14ac:dyDescent="0.25">
      <c r="A479" s="158">
        <v>477</v>
      </c>
      <c r="B479" s="159" t="s">
        <v>1097</v>
      </c>
      <c r="C479" s="159" t="s">
        <v>1098</v>
      </c>
      <c r="D479" s="159" t="s">
        <v>263</v>
      </c>
      <c r="E479" s="159" t="s">
        <v>188</v>
      </c>
      <c r="F479" s="160" t="s">
        <v>131</v>
      </c>
      <c r="G479" s="160" t="s">
        <v>1099</v>
      </c>
      <c r="H479" s="4"/>
      <c r="I479" s="4"/>
      <c r="J479" s="4"/>
      <c r="K479" s="4"/>
      <c r="L479" s="4"/>
      <c r="M479" s="4"/>
      <c r="N479" s="4"/>
      <c r="O479" s="4"/>
      <c r="P479" s="5">
        <f>IF(基本情報登録!$D$10="","",IF(基本情報登録!$D$10=登録データ!D479,1,0))</f>
        <v>0</v>
      </c>
      <c r="Q479" s="3"/>
      <c r="R479" s="3"/>
    </row>
    <row r="480" spans="1:18" x14ac:dyDescent="0.25">
      <c r="A480" s="158">
        <v>478</v>
      </c>
      <c r="B480" s="159" t="s">
        <v>1100</v>
      </c>
      <c r="C480" s="159" t="s">
        <v>1101</v>
      </c>
      <c r="D480" s="159" t="s">
        <v>263</v>
      </c>
      <c r="E480" s="159" t="s">
        <v>188</v>
      </c>
      <c r="F480" s="160" t="s">
        <v>143</v>
      </c>
      <c r="G480" s="160" t="s">
        <v>638</v>
      </c>
      <c r="H480" s="4"/>
      <c r="I480" s="4"/>
      <c r="J480" s="4"/>
      <c r="K480" s="4"/>
      <c r="L480" s="4"/>
      <c r="M480" s="4"/>
      <c r="N480" s="4"/>
      <c r="O480" s="4"/>
      <c r="P480" s="5">
        <f>IF(基本情報登録!$D$10="","",IF(基本情報登録!$D$10=登録データ!D480,1,0))</f>
        <v>0</v>
      </c>
      <c r="Q480" s="3"/>
      <c r="R480" s="3"/>
    </row>
    <row r="481" spans="1:18" x14ac:dyDescent="0.25">
      <c r="A481" s="158">
        <v>479</v>
      </c>
      <c r="B481" s="159" t="s">
        <v>1102</v>
      </c>
      <c r="C481" s="159" t="s">
        <v>1103</v>
      </c>
      <c r="D481" s="159" t="s">
        <v>263</v>
      </c>
      <c r="E481" s="159" t="s">
        <v>188</v>
      </c>
      <c r="F481" s="160" t="s">
        <v>96</v>
      </c>
      <c r="G481" s="160" t="s">
        <v>801</v>
      </c>
      <c r="H481" s="4"/>
      <c r="I481" s="4"/>
      <c r="J481" s="4"/>
      <c r="K481" s="4"/>
      <c r="L481" s="4"/>
      <c r="M481" s="4"/>
      <c r="N481" s="4"/>
      <c r="O481" s="4"/>
      <c r="P481" s="5">
        <f>IF(基本情報登録!$D$10="","",IF(基本情報登録!$D$10=登録データ!D481,1,0))</f>
        <v>0</v>
      </c>
      <c r="Q481" s="3"/>
      <c r="R481" s="3"/>
    </row>
    <row r="482" spans="1:18" x14ac:dyDescent="0.25">
      <c r="A482" s="158">
        <v>480</v>
      </c>
      <c r="B482" s="159" t="s">
        <v>1104</v>
      </c>
      <c r="C482" s="159" t="s">
        <v>1105</v>
      </c>
      <c r="D482" s="159" t="s">
        <v>263</v>
      </c>
      <c r="E482" s="159" t="s">
        <v>188</v>
      </c>
      <c r="F482" s="160" t="s">
        <v>143</v>
      </c>
      <c r="G482" s="160" t="s">
        <v>1106</v>
      </c>
      <c r="H482" s="4"/>
      <c r="I482" s="4"/>
      <c r="J482" s="4"/>
      <c r="K482" s="4"/>
      <c r="L482" s="4"/>
      <c r="M482" s="4"/>
      <c r="N482" s="4"/>
      <c r="O482" s="4"/>
      <c r="P482" s="5">
        <f>IF(基本情報登録!$D$10="","",IF(基本情報登録!$D$10=登録データ!D482,1,0))</f>
        <v>0</v>
      </c>
      <c r="Q482" s="3"/>
      <c r="R482" s="3"/>
    </row>
    <row r="483" spans="1:18" x14ac:dyDescent="0.25">
      <c r="A483" s="158">
        <v>481</v>
      </c>
      <c r="B483" s="159" t="s">
        <v>3289</v>
      </c>
      <c r="C483" s="159" t="s">
        <v>3290</v>
      </c>
      <c r="D483" s="159" t="s">
        <v>263</v>
      </c>
      <c r="E483" s="159" t="s">
        <v>989</v>
      </c>
      <c r="F483" s="160" t="s">
        <v>96</v>
      </c>
      <c r="G483" s="160" t="s">
        <v>1039</v>
      </c>
      <c r="H483" s="4"/>
      <c r="I483" s="4"/>
      <c r="J483" s="4"/>
      <c r="K483" s="4"/>
      <c r="L483" s="4"/>
      <c r="M483" s="4"/>
      <c r="N483" s="4"/>
      <c r="O483" s="4"/>
      <c r="P483" s="5">
        <f>IF(基本情報登録!$D$10="","",IF(基本情報登録!$D$10=登録データ!D483,1,0))</f>
        <v>0</v>
      </c>
      <c r="Q483" s="3"/>
      <c r="R483" s="3"/>
    </row>
    <row r="484" spans="1:18" x14ac:dyDescent="0.25">
      <c r="A484" s="158">
        <v>482</v>
      </c>
      <c r="B484" s="159" t="s">
        <v>3291</v>
      </c>
      <c r="C484" s="159" t="s">
        <v>3292</v>
      </c>
      <c r="D484" s="159" t="s">
        <v>263</v>
      </c>
      <c r="E484" s="159" t="s">
        <v>989</v>
      </c>
      <c r="F484" s="160" t="s">
        <v>143</v>
      </c>
      <c r="G484" s="160" t="s">
        <v>888</v>
      </c>
      <c r="H484" s="4"/>
      <c r="I484" s="4"/>
      <c r="J484" s="4"/>
      <c r="K484" s="4"/>
      <c r="L484" s="4"/>
      <c r="M484" s="4"/>
      <c r="N484" s="4"/>
      <c r="O484" s="4"/>
      <c r="P484" s="5">
        <f>IF(基本情報登録!$D$10="","",IF(基本情報登録!$D$10=登録データ!D484,1,0))</f>
        <v>0</v>
      </c>
      <c r="Q484" s="3"/>
      <c r="R484" s="3"/>
    </row>
    <row r="485" spans="1:18" x14ac:dyDescent="0.25">
      <c r="A485" s="158">
        <v>483</v>
      </c>
      <c r="B485" s="159" t="s">
        <v>3293</v>
      </c>
      <c r="C485" s="159" t="s">
        <v>3294</v>
      </c>
      <c r="D485" s="159" t="s">
        <v>263</v>
      </c>
      <c r="E485" s="159" t="s">
        <v>989</v>
      </c>
      <c r="F485" s="160" t="s">
        <v>131</v>
      </c>
      <c r="G485" s="160" t="s">
        <v>1558</v>
      </c>
      <c r="H485" s="4"/>
      <c r="I485" s="4"/>
      <c r="J485" s="4"/>
      <c r="K485" s="4"/>
      <c r="L485" s="4"/>
      <c r="M485" s="4"/>
      <c r="N485" s="4"/>
      <c r="O485" s="4"/>
      <c r="P485" s="5">
        <f>IF(基本情報登録!$D$10="","",IF(基本情報登録!$D$10=登録データ!D485,1,0))</f>
        <v>0</v>
      </c>
      <c r="Q485" s="3"/>
      <c r="R485" s="3"/>
    </row>
    <row r="486" spans="1:18" x14ac:dyDescent="0.25">
      <c r="A486" s="158">
        <v>484</v>
      </c>
      <c r="B486" s="159" t="s">
        <v>3295</v>
      </c>
      <c r="C486" s="159" t="s">
        <v>3296</v>
      </c>
      <c r="D486" s="159" t="s">
        <v>263</v>
      </c>
      <c r="E486" s="159" t="s">
        <v>989</v>
      </c>
      <c r="F486" s="160" t="s">
        <v>131</v>
      </c>
      <c r="G486" s="160" t="s">
        <v>1535</v>
      </c>
      <c r="H486" s="4"/>
      <c r="I486" s="4"/>
      <c r="J486" s="4"/>
      <c r="K486" s="4"/>
      <c r="L486" s="4"/>
      <c r="M486" s="4"/>
      <c r="N486" s="4"/>
      <c r="O486" s="4"/>
      <c r="P486" s="5">
        <f>IF(基本情報登録!$D$10="","",IF(基本情報登録!$D$10=登録データ!D486,1,0))</f>
        <v>0</v>
      </c>
      <c r="Q486" s="3"/>
      <c r="R486" s="3"/>
    </row>
    <row r="487" spans="1:18" x14ac:dyDescent="0.25">
      <c r="A487" s="158">
        <v>485</v>
      </c>
      <c r="B487" s="159" t="s">
        <v>3297</v>
      </c>
      <c r="C487" s="159" t="s">
        <v>3298</v>
      </c>
      <c r="D487" s="159" t="s">
        <v>263</v>
      </c>
      <c r="E487" s="159" t="s">
        <v>989</v>
      </c>
      <c r="F487" s="160" t="s">
        <v>143</v>
      </c>
      <c r="G487" s="160" t="s">
        <v>1390</v>
      </c>
      <c r="H487" s="4"/>
      <c r="I487" s="4"/>
      <c r="J487" s="4"/>
      <c r="K487" s="4"/>
      <c r="L487" s="4"/>
      <c r="M487" s="4"/>
      <c r="N487" s="4"/>
      <c r="O487" s="4"/>
      <c r="P487" s="5">
        <f>IF(基本情報登録!$D$10="","",IF(基本情報登録!$D$10=登録データ!D487,1,0))</f>
        <v>0</v>
      </c>
      <c r="Q487" s="3"/>
      <c r="R487" s="3"/>
    </row>
    <row r="488" spans="1:18" x14ac:dyDescent="0.25">
      <c r="A488" s="158">
        <v>486</v>
      </c>
      <c r="B488" s="159" t="s">
        <v>3299</v>
      </c>
      <c r="C488" s="159" t="s">
        <v>3300</v>
      </c>
      <c r="D488" s="159" t="s">
        <v>263</v>
      </c>
      <c r="E488" s="159" t="s">
        <v>989</v>
      </c>
      <c r="F488" s="160" t="s">
        <v>131</v>
      </c>
      <c r="G488" s="160" t="s">
        <v>1099</v>
      </c>
      <c r="H488" s="4"/>
      <c r="I488" s="4"/>
      <c r="J488" s="4"/>
      <c r="K488" s="4"/>
      <c r="L488" s="4"/>
      <c r="M488" s="4"/>
      <c r="N488" s="4"/>
      <c r="O488" s="4"/>
      <c r="P488" s="5">
        <f>IF(基本情報登録!$D$10="","",IF(基本情報登録!$D$10=登録データ!D488,1,0))</f>
        <v>0</v>
      </c>
      <c r="Q488" s="3"/>
      <c r="R488" s="3"/>
    </row>
    <row r="489" spans="1:18" x14ac:dyDescent="0.25">
      <c r="A489" s="158">
        <v>487</v>
      </c>
      <c r="B489" s="159" t="s">
        <v>3301</v>
      </c>
      <c r="C489" s="159" t="s">
        <v>3302</v>
      </c>
      <c r="D489" s="159" t="s">
        <v>263</v>
      </c>
      <c r="E489" s="159" t="s">
        <v>989</v>
      </c>
      <c r="F489" s="160" t="s">
        <v>96</v>
      </c>
      <c r="G489" s="160" t="s">
        <v>801</v>
      </c>
      <c r="H489" s="4"/>
      <c r="I489" s="4"/>
      <c r="J489" s="4"/>
      <c r="K489" s="4"/>
      <c r="L489" s="4"/>
      <c r="M489" s="4"/>
      <c r="N489" s="4"/>
      <c r="O489" s="4"/>
      <c r="P489" s="5">
        <f>IF(基本情報登録!$D$10="","",IF(基本情報登録!$D$10=登録データ!D489,1,0))</f>
        <v>0</v>
      </c>
      <c r="Q489" s="3"/>
      <c r="R489" s="3"/>
    </row>
    <row r="490" spans="1:18" x14ac:dyDescent="0.25">
      <c r="A490" s="158">
        <v>488</v>
      </c>
      <c r="B490" s="159" t="s">
        <v>3303</v>
      </c>
      <c r="C490" s="159" t="s">
        <v>3304</v>
      </c>
      <c r="D490" s="159" t="s">
        <v>263</v>
      </c>
      <c r="E490" s="159" t="s">
        <v>989</v>
      </c>
      <c r="F490" s="160" t="s">
        <v>37</v>
      </c>
      <c r="G490" s="160" t="s">
        <v>1838</v>
      </c>
      <c r="H490" s="4"/>
      <c r="I490" s="4"/>
      <c r="J490" s="4"/>
      <c r="K490" s="4"/>
      <c r="L490" s="4"/>
      <c r="M490" s="4"/>
      <c r="N490" s="4"/>
      <c r="O490" s="4"/>
      <c r="P490" s="5">
        <f>IF(基本情報登録!$D$10="","",IF(基本情報登録!$D$10=登録データ!D490,1,0))</f>
        <v>0</v>
      </c>
      <c r="Q490" s="3"/>
      <c r="R490" s="3"/>
    </row>
    <row r="491" spans="1:18" x14ac:dyDescent="0.25">
      <c r="A491" s="158">
        <v>489</v>
      </c>
      <c r="B491" s="159" t="s">
        <v>3305</v>
      </c>
      <c r="C491" s="159" t="s">
        <v>3306</v>
      </c>
      <c r="D491" s="159" t="s">
        <v>263</v>
      </c>
      <c r="E491" s="159" t="s">
        <v>989</v>
      </c>
      <c r="F491" s="160" t="s">
        <v>96</v>
      </c>
      <c r="G491" s="160" t="s">
        <v>801</v>
      </c>
      <c r="H491" s="4"/>
      <c r="I491" s="4"/>
      <c r="J491" s="4"/>
      <c r="K491" s="4"/>
      <c r="L491" s="4"/>
      <c r="M491" s="4"/>
      <c r="N491" s="4"/>
      <c r="O491" s="4"/>
      <c r="P491" s="5">
        <f>IF(基本情報登録!$D$10="","",IF(基本情報登録!$D$10=登録データ!D491,1,0))</f>
        <v>0</v>
      </c>
      <c r="Q491" s="3"/>
      <c r="R491" s="3"/>
    </row>
    <row r="492" spans="1:18" x14ac:dyDescent="0.25">
      <c r="A492" s="158">
        <v>490</v>
      </c>
      <c r="B492" s="159" t="s">
        <v>3307</v>
      </c>
      <c r="C492" s="159" t="s">
        <v>3308</v>
      </c>
      <c r="D492" s="159" t="s">
        <v>263</v>
      </c>
      <c r="E492" s="159" t="s">
        <v>989</v>
      </c>
      <c r="F492" s="160" t="s">
        <v>52</v>
      </c>
      <c r="G492" s="160" t="s">
        <v>1074</v>
      </c>
      <c r="H492" s="4"/>
      <c r="I492" s="4"/>
      <c r="J492" s="4"/>
      <c r="K492" s="4"/>
      <c r="L492" s="4"/>
      <c r="M492" s="4"/>
      <c r="N492" s="4"/>
      <c r="O492" s="4"/>
      <c r="P492" s="5">
        <f>IF(基本情報登録!$D$10="","",IF(基本情報登録!$D$10=登録データ!D492,1,0))</f>
        <v>0</v>
      </c>
      <c r="Q492" s="3"/>
      <c r="R492" s="3"/>
    </row>
    <row r="493" spans="1:18" x14ac:dyDescent="0.25">
      <c r="A493" s="158">
        <v>491</v>
      </c>
      <c r="B493" s="159" t="s">
        <v>3309</v>
      </c>
      <c r="C493" s="159" t="s">
        <v>3310</v>
      </c>
      <c r="D493" s="159" t="s">
        <v>263</v>
      </c>
      <c r="E493" s="159" t="s">
        <v>989</v>
      </c>
      <c r="F493" s="160" t="s">
        <v>118</v>
      </c>
      <c r="G493" s="160" t="s">
        <v>4521</v>
      </c>
      <c r="H493" s="4"/>
      <c r="I493" s="4"/>
      <c r="J493" s="4"/>
      <c r="K493" s="4"/>
      <c r="L493" s="4"/>
      <c r="M493" s="4"/>
      <c r="N493" s="4"/>
      <c r="O493" s="4"/>
      <c r="P493" s="5">
        <f>IF(基本情報登録!$D$10="","",IF(基本情報登録!$D$10=登録データ!D493,1,0))</f>
        <v>0</v>
      </c>
      <c r="Q493" s="3"/>
      <c r="R493" s="3"/>
    </row>
    <row r="494" spans="1:18" x14ac:dyDescent="0.25">
      <c r="A494" s="158">
        <v>492</v>
      </c>
      <c r="B494" s="159" t="s">
        <v>505</v>
      </c>
      <c r="C494" s="159" t="s">
        <v>506</v>
      </c>
      <c r="D494" s="159" t="s">
        <v>304</v>
      </c>
      <c r="E494" s="159" t="s">
        <v>188</v>
      </c>
      <c r="F494" s="160" t="s">
        <v>166</v>
      </c>
      <c r="G494" s="160" t="s">
        <v>507</v>
      </c>
      <c r="H494" s="4"/>
      <c r="I494" s="4"/>
      <c r="J494" s="4"/>
      <c r="K494" s="4"/>
      <c r="L494" s="4"/>
      <c r="M494" s="4"/>
      <c r="N494" s="4"/>
      <c r="O494" s="4"/>
      <c r="P494" s="5">
        <f>IF(基本情報登録!$D$10="","",IF(基本情報登録!$D$10=登録データ!D494,1,0))</f>
        <v>0</v>
      </c>
      <c r="Q494" s="3"/>
      <c r="R494" s="3"/>
    </row>
    <row r="495" spans="1:18" x14ac:dyDescent="0.25">
      <c r="A495" s="158">
        <v>493</v>
      </c>
      <c r="B495" s="159" t="s">
        <v>825</v>
      </c>
      <c r="C495" s="159" t="s">
        <v>826</v>
      </c>
      <c r="D495" s="159" t="s">
        <v>297</v>
      </c>
      <c r="E495" s="159" t="s">
        <v>60</v>
      </c>
      <c r="F495" s="160" t="s">
        <v>96</v>
      </c>
      <c r="G495" s="160" t="s">
        <v>823</v>
      </c>
      <c r="H495" s="4"/>
      <c r="I495" s="4"/>
      <c r="J495" s="4"/>
      <c r="K495" s="4"/>
      <c r="L495" s="4"/>
      <c r="M495" s="4"/>
      <c r="N495" s="4"/>
      <c r="O495" s="4"/>
      <c r="P495" s="5">
        <f>IF(基本情報登録!$D$10="","",IF(基本情報登録!$D$10=登録データ!D495,1,0))</f>
        <v>0</v>
      </c>
      <c r="Q495" s="3"/>
      <c r="R495" s="3"/>
    </row>
    <row r="496" spans="1:18" x14ac:dyDescent="0.25">
      <c r="A496" s="158">
        <v>494</v>
      </c>
      <c r="B496" s="159" t="s">
        <v>827</v>
      </c>
      <c r="C496" s="159" t="s">
        <v>828</v>
      </c>
      <c r="D496" s="159" t="s">
        <v>297</v>
      </c>
      <c r="E496" s="159" t="s">
        <v>60</v>
      </c>
      <c r="F496" s="160" t="s">
        <v>96</v>
      </c>
      <c r="G496" s="160" t="s">
        <v>829</v>
      </c>
      <c r="H496" s="4"/>
      <c r="I496" s="4"/>
      <c r="J496" s="4"/>
      <c r="K496" s="4"/>
      <c r="L496" s="4"/>
      <c r="M496" s="4"/>
      <c r="N496" s="4"/>
      <c r="O496" s="4"/>
      <c r="P496" s="5">
        <f>IF(基本情報登録!$D$10="","",IF(基本情報登録!$D$10=登録データ!D496,1,0))</f>
        <v>0</v>
      </c>
      <c r="Q496" s="3"/>
      <c r="R496" s="3"/>
    </row>
    <row r="497" spans="1:18" x14ac:dyDescent="0.25">
      <c r="A497" s="158">
        <v>495</v>
      </c>
      <c r="B497" s="159" t="s">
        <v>1425</v>
      </c>
      <c r="C497" s="159" t="s">
        <v>1426</v>
      </c>
      <c r="D497" s="159" t="s">
        <v>297</v>
      </c>
      <c r="E497" s="159" t="s">
        <v>95</v>
      </c>
      <c r="F497" s="160" t="s">
        <v>96</v>
      </c>
      <c r="G497" s="160" t="s">
        <v>1427</v>
      </c>
      <c r="H497" s="4"/>
      <c r="I497" s="4"/>
      <c r="J497" s="4"/>
      <c r="K497" s="4"/>
      <c r="L497" s="4"/>
      <c r="M497" s="4"/>
      <c r="N497" s="4"/>
      <c r="O497" s="4"/>
      <c r="P497" s="5">
        <f>IF(基本情報登録!$D$10="","",IF(基本情報登録!$D$10=登録データ!D497,1,0))</f>
        <v>0</v>
      </c>
      <c r="Q497" s="3"/>
      <c r="R497" s="3"/>
    </row>
    <row r="498" spans="1:18" x14ac:dyDescent="0.25">
      <c r="A498" s="158">
        <v>496</v>
      </c>
      <c r="B498" s="159" t="s">
        <v>1428</v>
      </c>
      <c r="C498" s="159" t="s">
        <v>1429</v>
      </c>
      <c r="D498" s="159" t="s">
        <v>297</v>
      </c>
      <c r="E498" s="159" t="s">
        <v>95</v>
      </c>
      <c r="F498" s="160" t="s">
        <v>166</v>
      </c>
      <c r="G498" s="160" t="s">
        <v>918</v>
      </c>
      <c r="H498" s="4"/>
      <c r="I498" s="4"/>
      <c r="J498" s="4"/>
      <c r="K498" s="4"/>
      <c r="L498" s="4"/>
      <c r="M498" s="4"/>
      <c r="N498" s="4"/>
      <c r="O498" s="4"/>
      <c r="P498" s="5">
        <f>IF(基本情報登録!$D$10="","",IF(基本情報登録!$D$10=登録データ!D498,1,0))</f>
        <v>0</v>
      </c>
      <c r="Q498" s="3"/>
      <c r="R498" s="3"/>
    </row>
    <row r="499" spans="1:18" x14ac:dyDescent="0.25">
      <c r="A499" s="158">
        <v>497</v>
      </c>
      <c r="B499" s="159" t="s">
        <v>1430</v>
      </c>
      <c r="C499" s="159" t="s">
        <v>1431</v>
      </c>
      <c r="D499" s="159" t="s">
        <v>297</v>
      </c>
      <c r="E499" s="159" t="s">
        <v>188</v>
      </c>
      <c r="F499" s="160" t="s">
        <v>96</v>
      </c>
      <c r="G499" s="160" t="s">
        <v>686</v>
      </c>
      <c r="H499" s="4"/>
      <c r="I499" s="4"/>
      <c r="J499" s="4"/>
      <c r="K499" s="4"/>
      <c r="L499" s="4"/>
      <c r="M499" s="4"/>
      <c r="N499" s="4"/>
      <c r="O499" s="4"/>
      <c r="P499" s="5">
        <f>IF(基本情報登録!$D$10="","",IF(基本情報登録!$D$10=登録データ!D499,1,0))</f>
        <v>0</v>
      </c>
      <c r="Q499" s="3"/>
      <c r="R499" s="3"/>
    </row>
    <row r="500" spans="1:18" x14ac:dyDescent="0.25">
      <c r="A500" s="158">
        <v>498</v>
      </c>
      <c r="B500" s="159" t="s">
        <v>1432</v>
      </c>
      <c r="C500" s="159" t="s">
        <v>1433</v>
      </c>
      <c r="D500" s="159" t="s">
        <v>297</v>
      </c>
      <c r="E500" s="159" t="s">
        <v>188</v>
      </c>
      <c r="F500" s="160" t="s">
        <v>96</v>
      </c>
      <c r="G500" s="160" t="s">
        <v>824</v>
      </c>
      <c r="H500" s="4"/>
      <c r="I500" s="4"/>
      <c r="J500" s="4"/>
      <c r="K500" s="4"/>
      <c r="L500" s="4"/>
      <c r="M500" s="4"/>
      <c r="N500" s="4"/>
      <c r="O500" s="4"/>
      <c r="P500" s="5">
        <f>IF(基本情報登録!$D$10="","",IF(基本情報登録!$D$10=登録データ!D500,1,0))</f>
        <v>0</v>
      </c>
      <c r="Q500" s="3"/>
      <c r="R500" s="3"/>
    </row>
    <row r="501" spans="1:18" x14ac:dyDescent="0.25">
      <c r="A501" s="158">
        <v>499</v>
      </c>
      <c r="B501" s="159" t="s">
        <v>2267</v>
      </c>
      <c r="C501" s="159" t="s">
        <v>2268</v>
      </c>
      <c r="D501" s="159" t="s">
        <v>297</v>
      </c>
      <c r="E501" s="159" t="s">
        <v>188</v>
      </c>
      <c r="F501" s="160" t="s">
        <v>96</v>
      </c>
      <c r="G501" s="160" t="s">
        <v>874</v>
      </c>
      <c r="H501" s="4"/>
      <c r="I501" s="4"/>
      <c r="J501" s="4"/>
      <c r="K501" s="4"/>
      <c r="L501" s="4"/>
      <c r="M501" s="4"/>
      <c r="N501" s="4"/>
      <c r="O501" s="4"/>
      <c r="P501" s="5">
        <f>IF(基本情報登録!$D$10="","",IF(基本情報登録!$D$10=登録データ!D501,1,0))</f>
        <v>0</v>
      </c>
      <c r="Q501" s="3"/>
      <c r="R501" s="3"/>
    </row>
    <row r="502" spans="1:18" x14ac:dyDescent="0.25">
      <c r="A502" s="158">
        <v>500</v>
      </c>
      <c r="B502" s="159" t="s">
        <v>2269</v>
      </c>
      <c r="C502" s="159" t="s">
        <v>2270</v>
      </c>
      <c r="D502" s="159" t="s">
        <v>297</v>
      </c>
      <c r="E502" s="159" t="s">
        <v>188</v>
      </c>
      <c r="F502" s="160" t="s">
        <v>151</v>
      </c>
      <c r="G502" s="160" t="s">
        <v>2271</v>
      </c>
      <c r="H502" s="4"/>
      <c r="I502" s="4"/>
      <c r="J502" s="4"/>
      <c r="K502" s="4"/>
      <c r="L502" s="4"/>
      <c r="M502" s="4"/>
      <c r="N502" s="4"/>
      <c r="O502" s="4"/>
      <c r="P502" s="5">
        <f>IF(基本情報登録!$D$10="","",IF(基本情報登録!$D$10=登録データ!D502,1,0))</f>
        <v>0</v>
      </c>
      <c r="Q502" s="3"/>
      <c r="R502" s="3"/>
    </row>
    <row r="503" spans="1:18" x14ac:dyDescent="0.25">
      <c r="A503" s="158">
        <v>501</v>
      </c>
      <c r="B503" s="159" t="s">
        <v>2272</v>
      </c>
      <c r="C503" s="159" t="s">
        <v>2273</v>
      </c>
      <c r="D503" s="159" t="s">
        <v>297</v>
      </c>
      <c r="E503" s="159" t="s">
        <v>188</v>
      </c>
      <c r="F503" s="160" t="s">
        <v>151</v>
      </c>
      <c r="G503" s="160" t="s">
        <v>832</v>
      </c>
      <c r="H503" s="4"/>
      <c r="I503" s="4"/>
      <c r="J503" s="4"/>
      <c r="K503" s="4"/>
      <c r="L503" s="4"/>
      <c r="M503" s="4"/>
      <c r="N503" s="4"/>
      <c r="O503" s="4"/>
      <c r="P503" s="5">
        <f>IF(基本情報登録!$D$10="","",IF(基本情報登録!$D$10=登録データ!D503,1,0))</f>
        <v>0</v>
      </c>
      <c r="Q503" s="3"/>
      <c r="R503" s="3"/>
    </row>
    <row r="504" spans="1:18" x14ac:dyDescent="0.25">
      <c r="A504" s="158">
        <v>502</v>
      </c>
      <c r="B504" s="159" t="s">
        <v>2274</v>
      </c>
      <c r="C504" s="159" t="s">
        <v>2275</v>
      </c>
      <c r="D504" s="159" t="s">
        <v>297</v>
      </c>
      <c r="E504" s="159" t="s">
        <v>188</v>
      </c>
      <c r="F504" s="160" t="s">
        <v>96</v>
      </c>
      <c r="G504" s="160" t="s">
        <v>696</v>
      </c>
      <c r="H504" s="4"/>
      <c r="I504" s="4"/>
      <c r="J504" s="4"/>
      <c r="K504" s="4"/>
      <c r="L504" s="4"/>
      <c r="M504" s="4"/>
      <c r="N504" s="4"/>
      <c r="O504" s="4"/>
      <c r="P504" s="5">
        <f>IF(基本情報登録!$D$10="","",IF(基本情報登録!$D$10=登録データ!D504,1,0))</f>
        <v>0</v>
      </c>
      <c r="Q504" s="3"/>
      <c r="R504" s="3"/>
    </row>
    <row r="505" spans="1:18" x14ac:dyDescent="0.25">
      <c r="A505" s="158">
        <v>503</v>
      </c>
      <c r="B505" s="159" t="s">
        <v>2276</v>
      </c>
      <c r="C505" s="159" t="s">
        <v>2277</v>
      </c>
      <c r="D505" s="159" t="s">
        <v>297</v>
      </c>
      <c r="E505" s="159" t="s">
        <v>188</v>
      </c>
      <c r="F505" s="160" t="s">
        <v>52</v>
      </c>
      <c r="G505" s="160" t="s">
        <v>805</v>
      </c>
      <c r="H505" s="4"/>
      <c r="I505" s="4"/>
      <c r="J505" s="4"/>
      <c r="K505" s="4"/>
      <c r="L505" s="4"/>
      <c r="M505" s="4"/>
      <c r="N505" s="4"/>
      <c r="O505" s="4"/>
      <c r="P505" s="5">
        <f>IF(基本情報登録!$D$10="","",IF(基本情報登録!$D$10=登録データ!D505,1,0))</f>
        <v>0</v>
      </c>
      <c r="Q505" s="3"/>
      <c r="R505" s="3"/>
    </row>
    <row r="506" spans="1:18" x14ac:dyDescent="0.25">
      <c r="A506" s="158">
        <v>504</v>
      </c>
      <c r="B506" s="159" t="s">
        <v>2278</v>
      </c>
      <c r="C506" s="159" t="s">
        <v>2279</v>
      </c>
      <c r="D506" s="159" t="s">
        <v>297</v>
      </c>
      <c r="E506" s="159" t="s">
        <v>188</v>
      </c>
      <c r="F506" s="160" t="s">
        <v>166</v>
      </c>
      <c r="G506" s="160" t="s">
        <v>296</v>
      </c>
      <c r="H506" s="4"/>
      <c r="I506" s="4"/>
      <c r="J506" s="4"/>
      <c r="K506" s="4"/>
      <c r="L506" s="4"/>
      <c r="M506" s="4"/>
      <c r="N506" s="4"/>
      <c r="O506" s="4"/>
      <c r="P506" s="5">
        <f>IF(基本情報登録!$D$10="","",IF(基本情報登録!$D$10=登録データ!D506,1,0))</f>
        <v>0</v>
      </c>
      <c r="Q506" s="3"/>
      <c r="R506" s="3"/>
    </row>
    <row r="507" spans="1:18" x14ac:dyDescent="0.25">
      <c r="A507" s="158">
        <v>505</v>
      </c>
      <c r="B507" s="159" t="s">
        <v>2280</v>
      </c>
      <c r="C507" s="159" t="s">
        <v>2281</v>
      </c>
      <c r="D507" s="159" t="s">
        <v>297</v>
      </c>
      <c r="E507" s="159" t="s">
        <v>188</v>
      </c>
      <c r="F507" s="160" t="s">
        <v>143</v>
      </c>
      <c r="G507" s="160" t="s">
        <v>2282</v>
      </c>
      <c r="H507" s="4"/>
      <c r="I507" s="4"/>
      <c r="J507" s="4"/>
      <c r="K507" s="4"/>
      <c r="L507" s="4"/>
      <c r="M507" s="4"/>
      <c r="N507" s="4"/>
      <c r="O507" s="4"/>
      <c r="P507" s="5">
        <f>IF(基本情報登録!$D$10="","",IF(基本情報登録!$D$10=登録データ!D507,1,0))</f>
        <v>0</v>
      </c>
      <c r="Q507" s="3"/>
      <c r="R507" s="3"/>
    </row>
    <row r="508" spans="1:18" x14ac:dyDescent="0.25">
      <c r="A508" s="158">
        <v>506</v>
      </c>
      <c r="B508" s="159" t="s">
        <v>1006</v>
      </c>
      <c r="C508" s="159" t="s">
        <v>1007</v>
      </c>
      <c r="D508" s="159" t="s">
        <v>105</v>
      </c>
      <c r="E508" s="159" t="s">
        <v>386</v>
      </c>
      <c r="F508" s="160" t="s">
        <v>52</v>
      </c>
      <c r="G508" s="160" t="s">
        <v>105</v>
      </c>
      <c r="H508" s="4"/>
      <c r="I508" s="4"/>
      <c r="J508" s="4"/>
      <c r="K508" s="4"/>
      <c r="L508" s="4"/>
      <c r="M508" s="4"/>
      <c r="N508" s="4"/>
      <c r="O508" s="4"/>
      <c r="P508" s="5">
        <f>IF(基本情報登録!$D$10="","",IF(基本情報登録!$D$10=登録データ!D508,1,0))</f>
        <v>0</v>
      </c>
      <c r="Q508" s="3"/>
      <c r="R508" s="3"/>
    </row>
    <row r="509" spans="1:18" x14ac:dyDescent="0.25">
      <c r="A509" s="158">
        <v>507</v>
      </c>
      <c r="B509" s="159" t="s">
        <v>1008</v>
      </c>
      <c r="C509" s="159" t="s">
        <v>1009</v>
      </c>
      <c r="D509" s="159" t="s">
        <v>105</v>
      </c>
      <c r="E509" s="159" t="s">
        <v>386</v>
      </c>
      <c r="F509" s="160" t="s">
        <v>52</v>
      </c>
      <c r="G509" s="160" t="s">
        <v>105</v>
      </c>
      <c r="H509" s="4"/>
      <c r="I509" s="4"/>
      <c r="J509" s="4"/>
      <c r="K509" s="4"/>
      <c r="L509" s="4"/>
      <c r="M509" s="4"/>
      <c r="N509" s="4"/>
      <c r="O509" s="4"/>
      <c r="P509" s="5">
        <f>IF(基本情報登録!$D$10="","",IF(基本情報登録!$D$10=登録データ!D509,1,0))</f>
        <v>0</v>
      </c>
      <c r="Q509" s="3"/>
      <c r="R509" s="3"/>
    </row>
    <row r="510" spans="1:18" x14ac:dyDescent="0.25">
      <c r="A510" s="158">
        <v>508</v>
      </c>
      <c r="B510" s="159" t="s">
        <v>1010</v>
      </c>
      <c r="C510" s="159" t="s">
        <v>1011</v>
      </c>
      <c r="D510" s="159" t="s">
        <v>105</v>
      </c>
      <c r="E510" s="159" t="s">
        <v>386</v>
      </c>
      <c r="F510" s="160" t="s">
        <v>52</v>
      </c>
      <c r="G510" s="160" t="s">
        <v>105</v>
      </c>
      <c r="H510" s="4"/>
      <c r="I510" s="4"/>
      <c r="J510" s="4"/>
      <c r="K510" s="4"/>
      <c r="L510" s="4"/>
      <c r="M510" s="4"/>
      <c r="N510" s="4"/>
      <c r="O510" s="4"/>
      <c r="P510" s="5">
        <f>IF(基本情報登録!$D$10="","",IF(基本情報登録!$D$10=登録データ!D510,1,0))</f>
        <v>0</v>
      </c>
      <c r="Q510" s="3"/>
      <c r="R510" s="3"/>
    </row>
    <row r="511" spans="1:18" x14ac:dyDescent="0.25">
      <c r="A511" s="158">
        <v>509</v>
      </c>
      <c r="B511" s="159" t="s">
        <v>515</v>
      </c>
      <c r="C511" s="159" t="s">
        <v>516</v>
      </c>
      <c r="D511" s="159" t="s">
        <v>112</v>
      </c>
      <c r="E511" s="159" t="s">
        <v>60</v>
      </c>
      <c r="F511" s="160" t="s">
        <v>52</v>
      </c>
      <c r="G511" s="160" t="s">
        <v>517</v>
      </c>
      <c r="H511" s="4"/>
      <c r="I511" s="4"/>
      <c r="J511" s="4"/>
      <c r="K511" s="4"/>
      <c r="L511" s="4"/>
      <c r="M511" s="4"/>
      <c r="N511" s="4"/>
      <c r="O511" s="4"/>
      <c r="P511" s="5">
        <f>IF(基本情報登録!$D$10="","",IF(基本情報登録!$D$10=登録データ!D511,1,0))</f>
        <v>0</v>
      </c>
      <c r="Q511" s="3"/>
      <c r="R511" s="3"/>
    </row>
    <row r="512" spans="1:18" x14ac:dyDescent="0.25">
      <c r="A512" s="158">
        <v>510</v>
      </c>
      <c r="B512" s="159" t="s">
        <v>519</v>
      </c>
      <c r="C512" s="159" t="s">
        <v>520</v>
      </c>
      <c r="D512" s="159" t="s">
        <v>112</v>
      </c>
      <c r="E512" s="159" t="s">
        <v>60</v>
      </c>
      <c r="F512" s="160" t="s">
        <v>52</v>
      </c>
      <c r="G512" s="160" t="s">
        <v>521</v>
      </c>
      <c r="H512" s="4"/>
      <c r="I512" s="4"/>
      <c r="J512" s="4"/>
      <c r="K512" s="4"/>
      <c r="L512" s="4"/>
      <c r="M512" s="4"/>
      <c r="N512" s="4"/>
      <c r="O512" s="4"/>
      <c r="P512" s="5">
        <f>IF(基本情報登録!$D$10="","",IF(基本情報登録!$D$10=登録データ!D512,1,0))</f>
        <v>0</v>
      </c>
      <c r="Q512" s="3"/>
      <c r="R512" s="3"/>
    </row>
    <row r="513" spans="1:18" x14ac:dyDescent="0.25">
      <c r="A513" s="158">
        <v>511</v>
      </c>
      <c r="B513" s="159" t="s">
        <v>522</v>
      </c>
      <c r="C513" s="159" t="s">
        <v>523</v>
      </c>
      <c r="D513" s="159" t="s">
        <v>112</v>
      </c>
      <c r="E513" s="159" t="s">
        <v>95</v>
      </c>
      <c r="F513" s="160" t="s">
        <v>52</v>
      </c>
      <c r="G513" s="160" t="s">
        <v>524</v>
      </c>
      <c r="H513" s="4"/>
      <c r="I513" s="4"/>
      <c r="J513" s="4"/>
      <c r="K513" s="4"/>
      <c r="L513" s="4"/>
      <c r="M513" s="4"/>
      <c r="N513" s="4"/>
      <c r="O513" s="4"/>
      <c r="P513" s="5">
        <f>IF(基本情報登録!$D$10="","",IF(基本情報登録!$D$10=登録データ!D513,1,0))</f>
        <v>0</v>
      </c>
      <c r="Q513" s="3"/>
      <c r="R513" s="3"/>
    </row>
    <row r="514" spans="1:18" x14ac:dyDescent="0.25">
      <c r="A514" s="158">
        <v>512</v>
      </c>
      <c r="B514" s="159" t="s">
        <v>525</v>
      </c>
      <c r="C514" s="159" t="s">
        <v>526</v>
      </c>
      <c r="D514" s="159" t="s">
        <v>112</v>
      </c>
      <c r="E514" s="159" t="s">
        <v>95</v>
      </c>
      <c r="F514" s="160" t="s">
        <v>52</v>
      </c>
      <c r="G514" s="160" t="s">
        <v>527</v>
      </c>
      <c r="H514" s="4"/>
      <c r="I514" s="4"/>
      <c r="J514" s="4"/>
      <c r="K514" s="4"/>
      <c r="L514" s="4"/>
      <c r="M514" s="4"/>
      <c r="N514" s="4"/>
      <c r="O514" s="4"/>
      <c r="P514" s="5">
        <f>IF(基本情報登録!$D$10="","",IF(基本情報登録!$D$10=登録データ!D514,1,0))</f>
        <v>0</v>
      </c>
      <c r="Q514" s="3"/>
      <c r="R514" s="3"/>
    </row>
    <row r="515" spans="1:18" x14ac:dyDescent="0.25">
      <c r="A515" s="158">
        <v>513</v>
      </c>
      <c r="B515" s="159" t="s">
        <v>528</v>
      </c>
      <c r="C515" s="159" t="s">
        <v>529</v>
      </c>
      <c r="D515" s="159" t="s">
        <v>112</v>
      </c>
      <c r="E515" s="159" t="s">
        <v>95</v>
      </c>
      <c r="F515" s="160" t="s">
        <v>131</v>
      </c>
      <c r="G515" s="160" t="s">
        <v>530</v>
      </c>
      <c r="H515" s="4"/>
      <c r="I515" s="4"/>
      <c r="J515" s="4"/>
      <c r="K515" s="4"/>
      <c r="L515" s="4"/>
      <c r="M515" s="4"/>
      <c r="N515" s="4"/>
      <c r="O515" s="4"/>
      <c r="P515" s="5">
        <f>IF(基本情報登録!$D$10="","",IF(基本情報登録!$D$10=登録データ!D515,1,0))</f>
        <v>0</v>
      </c>
      <c r="Q515" s="3"/>
      <c r="R515" s="3"/>
    </row>
    <row r="516" spans="1:18" x14ac:dyDescent="0.25">
      <c r="A516" s="158">
        <v>514</v>
      </c>
      <c r="B516" s="159" t="s">
        <v>531</v>
      </c>
      <c r="C516" s="159" t="s">
        <v>532</v>
      </c>
      <c r="D516" s="159" t="s">
        <v>112</v>
      </c>
      <c r="E516" s="159" t="s">
        <v>95</v>
      </c>
      <c r="F516" s="160" t="s">
        <v>52</v>
      </c>
      <c r="G516" s="160" t="s">
        <v>533</v>
      </c>
      <c r="H516" s="4"/>
      <c r="I516" s="4"/>
      <c r="J516" s="4"/>
      <c r="K516" s="4"/>
      <c r="L516" s="4"/>
      <c r="M516" s="4"/>
      <c r="N516" s="4"/>
      <c r="O516" s="4"/>
      <c r="P516" s="5">
        <f>IF(基本情報登録!$D$10="","",IF(基本情報登録!$D$10=登録データ!D516,1,0))</f>
        <v>0</v>
      </c>
      <c r="Q516" s="3"/>
      <c r="R516" s="3"/>
    </row>
    <row r="517" spans="1:18" x14ac:dyDescent="0.25">
      <c r="A517" s="158">
        <v>515</v>
      </c>
      <c r="B517" s="159" t="s">
        <v>2185</v>
      </c>
      <c r="C517" s="159" t="s">
        <v>2186</v>
      </c>
      <c r="D517" s="159" t="s">
        <v>112</v>
      </c>
      <c r="E517" s="159" t="s">
        <v>188</v>
      </c>
      <c r="F517" s="160" t="s">
        <v>28</v>
      </c>
      <c r="G517" s="160" t="s">
        <v>2187</v>
      </c>
      <c r="H517" s="4"/>
      <c r="I517" s="4"/>
      <c r="J517" s="4"/>
      <c r="K517" s="4"/>
      <c r="L517" s="4"/>
      <c r="M517" s="4"/>
      <c r="N517" s="4"/>
      <c r="O517" s="4"/>
      <c r="P517" s="5">
        <f>IF(基本情報登録!$D$10="","",IF(基本情報登録!$D$10=登録データ!D517,1,0))</f>
        <v>0</v>
      </c>
      <c r="Q517" s="3"/>
      <c r="R517" s="3"/>
    </row>
    <row r="518" spans="1:18" x14ac:dyDescent="0.25">
      <c r="A518" s="158">
        <v>516</v>
      </c>
      <c r="B518" s="159" t="s">
        <v>2188</v>
      </c>
      <c r="C518" s="159" t="s">
        <v>2189</v>
      </c>
      <c r="D518" s="159" t="s">
        <v>112</v>
      </c>
      <c r="E518" s="159" t="s">
        <v>188</v>
      </c>
      <c r="F518" s="160" t="s">
        <v>52</v>
      </c>
      <c r="G518" s="160" t="s">
        <v>533</v>
      </c>
      <c r="H518" s="4"/>
      <c r="I518" s="4"/>
      <c r="J518" s="4"/>
      <c r="K518" s="4"/>
      <c r="L518" s="4"/>
      <c r="M518" s="4"/>
      <c r="N518" s="4"/>
      <c r="O518" s="4"/>
      <c r="P518" s="5">
        <f>IF(基本情報登録!$D$10="","",IF(基本情報登録!$D$10=登録データ!D518,1,0))</f>
        <v>0</v>
      </c>
      <c r="Q518" s="3"/>
      <c r="R518" s="3"/>
    </row>
    <row r="519" spans="1:18" x14ac:dyDescent="0.25">
      <c r="A519" s="158">
        <v>517</v>
      </c>
      <c r="B519" s="159" t="s">
        <v>2190</v>
      </c>
      <c r="C519" s="159" t="s">
        <v>2191</v>
      </c>
      <c r="D519" s="159" t="s">
        <v>112</v>
      </c>
      <c r="E519" s="159" t="s">
        <v>188</v>
      </c>
      <c r="F519" s="160" t="s">
        <v>552</v>
      </c>
      <c r="G519" s="160" t="s">
        <v>2192</v>
      </c>
      <c r="H519" s="4"/>
      <c r="I519" s="4"/>
      <c r="J519" s="4"/>
      <c r="K519" s="4"/>
      <c r="L519" s="4"/>
      <c r="M519" s="4"/>
      <c r="N519" s="4"/>
      <c r="O519" s="4"/>
      <c r="P519" s="5">
        <f>IF(基本情報登録!$D$10="","",IF(基本情報登録!$D$10=登録データ!D519,1,0))</f>
        <v>0</v>
      </c>
      <c r="Q519" s="3"/>
      <c r="R519" s="3"/>
    </row>
    <row r="520" spans="1:18" x14ac:dyDescent="0.25">
      <c r="A520" s="158">
        <v>518</v>
      </c>
      <c r="B520" s="159" t="s">
        <v>2193</v>
      </c>
      <c r="C520" s="159" t="s">
        <v>2194</v>
      </c>
      <c r="D520" s="159" t="s">
        <v>112</v>
      </c>
      <c r="E520" s="159" t="s">
        <v>188</v>
      </c>
      <c r="F520" s="160" t="s">
        <v>52</v>
      </c>
      <c r="G520" s="160" t="s">
        <v>627</v>
      </c>
      <c r="H520" s="4"/>
      <c r="I520" s="4"/>
      <c r="J520" s="4"/>
      <c r="K520" s="4"/>
      <c r="L520" s="4"/>
      <c r="M520" s="4"/>
      <c r="N520" s="4"/>
      <c r="O520" s="4"/>
      <c r="P520" s="5">
        <f>IF(基本情報登録!$D$10="","",IF(基本情報登録!$D$10=登録データ!D520,1,0))</f>
        <v>0</v>
      </c>
      <c r="Q520" s="3"/>
      <c r="R520" s="3"/>
    </row>
    <row r="521" spans="1:18" x14ac:dyDescent="0.25">
      <c r="A521" s="158">
        <v>519</v>
      </c>
      <c r="B521" s="159" t="s">
        <v>2390</v>
      </c>
      <c r="C521" s="159" t="s">
        <v>2391</v>
      </c>
      <c r="D521" s="159" t="s">
        <v>112</v>
      </c>
      <c r="E521" s="159" t="s">
        <v>188</v>
      </c>
      <c r="F521" s="160" t="s">
        <v>52</v>
      </c>
      <c r="G521" s="160" t="s">
        <v>1153</v>
      </c>
      <c r="H521" s="4"/>
      <c r="I521" s="4"/>
      <c r="J521" s="4"/>
      <c r="K521" s="4"/>
      <c r="L521" s="4"/>
      <c r="M521" s="4"/>
      <c r="N521" s="4"/>
      <c r="O521" s="4"/>
      <c r="P521" s="5">
        <f>IF(基本情報登録!$D$10="","",IF(基本情報登録!$D$10=登録データ!D521,1,0))</f>
        <v>0</v>
      </c>
      <c r="Q521" s="3"/>
      <c r="R521" s="3"/>
    </row>
    <row r="522" spans="1:18" x14ac:dyDescent="0.25">
      <c r="A522" s="158">
        <v>520</v>
      </c>
      <c r="B522" s="159" t="s">
        <v>2195</v>
      </c>
      <c r="C522" s="159" t="s">
        <v>2196</v>
      </c>
      <c r="D522" s="159" t="s">
        <v>112</v>
      </c>
      <c r="E522" s="159" t="s">
        <v>188</v>
      </c>
      <c r="F522" s="160" t="s">
        <v>143</v>
      </c>
      <c r="G522" s="160" t="s">
        <v>2197</v>
      </c>
      <c r="H522" s="4"/>
      <c r="I522" s="4"/>
      <c r="J522" s="4"/>
      <c r="K522" s="4"/>
      <c r="L522" s="4"/>
      <c r="M522" s="4"/>
      <c r="N522" s="4"/>
      <c r="O522" s="4"/>
      <c r="P522" s="5">
        <f>IF(基本情報登録!$D$10="","",IF(基本情報登録!$D$10=登録データ!D522,1,0))</f>
        <v>0</v>
      </c>
      <c r="Q522" s="3"/>
      <c r="R522" s="3"/>
    </row>
    <row r="523" spans="1:18" x14ac:dyDescent="0.25">
      <c r="A523" s="158">
        <v>521</v>
      </c>
      <c r="B523" s="159" t="s">
        <v>2198</v>
      </c>
      <c r="C523" s="159" t="s">
        <v>2199</v>
      </c>
      <c r="D523" s="159" t="s">
        <v>112</v>
      </c>
      <c r="E523" s="159" t="s">
        <v>188</v>
      </c>
      <c r="F523" s="160" t="s">
        <v>136</v>
      </c>
      <c r="G523" s="160" t="s">
        <v>2200</v>
      </c>
      <c r="H523" s="4"/>
      <c r="I523" s="4"/>
      <c r="J523" s="4"/>
      <c r="K523" s="4"/>
      <c r="L523" s="4"/>
      <c r="M523" s="4"/>
      <c r="N523" s="4"/>
      <c r="O523" s="4"/>
      <c r="P523" s="5">
        <f>IF(基本情報登録!$D$10="","",IF(基本情報登録!$D$10=登録データ!D523,1,0))</f>
        <v>0</v>
      </c>
      <c r="Q523" s="3"/>
      <c r="R523" s="3"/>
    </row>
    <row r="524" spans="1:18" x14ac:dyDescent="0.25">
      <c r="A524" s="158">
        <v>522</v>
      </c>
      <c r="B524" s="159" t="s">
        <v>2372</v>
      </c>
      <c r="C524" s="159" t="s">
        <v>2373</v>
      </c>
      <c r="D524" s="159" t="s">
        <v>112</v>
      </c>
      <c r="E524" s="159" t="s">
        <v>188</v>
      </c>
      <c r="F524" s="160" t="s">
        <v>151</v>
      </c>
      <c r="G524" s="160" t="s">
        <v>2111</v>
      </c>
      <c r="H524" s="4"/>
      <c r="I524" s="4"/>
      <c r="J524" s="4"/>
      <c r="K524" s="4"/>
      <c r="L524" s="4"/>
      <c r="M524" s="4"/>
      <c r="N524" s="4"/>
      <c r="O524" s="4"/>
      <c r="P524" s="5">
        <f>IF(基本情報登録!$D$10="","",IF(基本情報登録!$D$10=登録データ!D524,1,0))</f>
        <v>0</v>
      </c>
      <c r="Q524" s="3"/>
      <c r="R524" s="3"/>
    </row>
    <row r="525" spans="1:18" x14ac:dyDescent="0.25">
      <c r="A525" s="158">
        <v>523</v>
      </c>
      <c r="B525" s="159" t="s">
        <v>2201</v>
      </c>
      <c r="C525" s="159" t="s">
        <v>2202</v>
      </c>
      <c r="D525" s="159" t="s">
        <v>112</v>
      </c>
      <c r="E525" s="159" t="s">
        <v>188</v>
      </c>
      <c r="F525" s="160" t="s">
        <v>37</v>
      </c>
      <c r="G525" s="160" t="s">
        <v>284</v>
      </c>
      <c r="H525" s="4"/>
      <c r="I525" s="4"/>
      <c r="J525" s="4"/>
      <c r="K525" s="4"/>
      <c r="L525" s="4"/>
      <c r="M525" s="4"/>
      <c r="N525" s="4"/>
      <c r="O525" s="4"/>
      <c r="P525" s="5">
        <f>IF(基本情報登録!$D$10="","",IF(基本情報登録!$D$10=登録データ!D525,1,0))</f>
        <v>0</v>
      </c>
      <c r="Q525" s="3"/>
      <c r="R525" s="3"/>
    </row>
    <row r="526" spans="1:18" x14ac:dyDescent="0.25">
      <c r="A526" s="158">
        <v>524</v>
      </c>
      <c r="B526" s="159" t="s">
        <v>2203</v>
      </c>
      <c r="C526" s="159" t="s">
        <v>2204</v>
      </c>
      <c r="D526" s="159" t="s">
        <v>112</v>
      </c>
      <c r="E526" s="159" t="s">
        <v>188</v>
      </c>
      <c r="F526" s="160" t="s">
        <v>52</v>
      </c>
      <c r="G526" s="160" t="s">
        <v>214</v>
      </c>
      <c r="H526" s="4"/>
      <c r="I526" s="4"/>
      <c r="J526" s="4"/>
      <c r="K526" s="4"/>
      <c r="L526" s="4"/>
      <c r="M526" s="4"/>
      <c r="N526" s="4"/>
      <c r="O526" s="4"/>
      <c r="P526" s="5">
        <f>IF(基本情報登録!$D$10="","",IF(基本情報登録!$D$10=登録データ!D526,1,0))</f>
        <v>0</v>
      </c>
      <c r="Q526" s="3"/>
      <c r="R526" s="3"/>
    </row>
    <row r="527" spans="1:18" x14ac:dyDescent="0.25">
      <c r="A527" s="158">
        <v>525</v>
      </c>
      <c r="B527" s="159" t="s">
        <v>2205</v>
      </c>
      <c r="C527" s="159" t="s">
        <v>2206</v>
      </c>
      <c r="D527" s="159" t="s">
        <v>112</v>
      </c>
      <c r="E527" s="159" t="s">
        <v>188</v>
      </c>
      <c r="F527" s="160" t="s">
        <v>52</v>
      </c>
      <c r="G527" s="160" t="s">
        <v>1109</v>
      </c>
      <c r="H527" s="4"/>
      <c r="I527" s="4"/>
      <c r="J527" s="4"/>
      <c r="K527" s="4"/>
      <c r="L527" s="4"/>
      <c r="M527" s="4"/>
      <c r="N527" s="4"/>
      <c r="O527" s="4"/>
      <c r="P527" s="5">
        <f>IF(基本情報登録!$D$10="","",IF(基本情報登録!$D$10=登録データ!D527,1,0))</f>
        <v>0</v>
      </c>
      <c r="Q527" s="3"/>
      <c r="R527" s="3"/>
    </row>
    <row r="528" spans="1:18" x14ac:dyDescent="0.25">
      <c r="A528" s="158">
        <v>526</v>
      </c>
      <c r="B528" s="159" t="s">
        <v>2207</v>
      </c>
      <c r="C528" s="159" t="s">
        <v>2208</v>
      </c>
      <c r="D528" s="159" t="s">
        <v>112</v>
      </c>
      <c r="E528" s="159" t="s">
        <v>188</v>
      </c>
      <c r="F528" s="160" t="s">
        <v>52</v>
      </c>
      <c r="G528" s="160" t="s">
        <v>1109</v>
      </c>
      <c r="H528" s="4"/>
      <c r="I528" s="4"/>
      <c r="J528" s="4"/>
      <c r="K528" s="4"/>
      <c r="L528" s="4"/>
      <c r="M528" s="4"/>
      <c r="N528" s="4"/>
      <c r="O528" s="4"/>
      <c r="P528" s="5">
        <f>IF(基本情報登録!$D$10="","",IF(基本情報登録!$D$10=登録データ!D528,1,0))</f>
        <v>0</v>
      </c>
      <c r="Q528" s="3"/>
      <c r="R528" s="3"/>
    </row>
    <row r="529" spans="1:18" x14ac:dyDescent="0.25">
      <c r="A529" s="158">
        <v>527</v>
      </c>
      <c r="B529" s="159" t="s">
        <v>1495</v>
      </c>
      <c r="C529" s="159" t="s">
        <v>1496</v>
      </c>
      <c r="D529" s="159" t="s">
        <v>232</v>
      </c>
      <c r="E529" s="159" t="s">
        <v>386</v>
      </c>
      <c r="F529" s="160" t="s">
        <v>87</v>
      </c>
      <c r="G529" s="160" t="s">
        <v>238</v>
      </c>
      <c r="H529" s="4"/>
      <c r="I529" s="4"/>
      <c r="J529" s="4"/>
      <c r="K529" s="4"/>
      <c r="L529" s="4"/>
      <c r="M529" s="4"/>
      <c r="N529" s="4"/>
      <c r="O529" s="4"/>
      <c r="P529" s="5">
        <f>IF(基本情報登録!$D$10="","",IF(基本情報登録!$D$10=登録データ!D529,1,0))</f>
        <v>0</v>
      </c>
      <c r="Q529" s="3"/>
      <c r="R529" s="3"/>
    </row>
    <row r="530" spans="1:18" x14ac:dyDescent="0.25">
      <c r="A530" s="158">
        <v>528</v>
      </c>
      <c r="B530" s="159" t="s">
        <v>1497</v>
      </c>
      <c r="C530" s="159" t="s">
        <v>1498</v>
      </c>
      <c r="D530" s="159" t="s">
        <v>232</v>
      </c>
      <c r="E530" s="159" t="s">
        <v>386</v>
      </c>
      <c r="F530" s="160" t="s">
        <v>52</v>
      </c>
      <c r="G530" s="160" t="s">
        <v>2402</v>
      </c>
      <c r="H530" s="4"/>
      <c r="I530" s="4"/>
      <c r="J530" s="4"/>
      <c r="K530" s="4"/>
      <c r="L530" s="4"/>
      <c r="M530" s="4"/>
      <c r="N530" s="4"/>
      <c r="O530" s="4"/>
      <c r="P530" s="5">
        <f>IF(基本情報登録!$D$10="","",IF(基本情報登録!$D$10=登録データ!D530,1,0))</f>
        <v>0</v>
      </c>
      <c r="Q530" s="3"/>
      <c r="R530" s="3"/>
    </row>
    <row r="531" spans="1:18" x14ac:dyDescent="0.25">
      <c r="A531" s="158">
        <v>529</v>
      </c>
      <c r="B531" s="159" t="s">
        <v>1499</v>
      </c>
      <c r="C531" s="159" t="s">
        <v>1500</v>
      </c>
      <c r="D531" s="159" t="s">
        <v>232</v>
      </c>
      <c r="E531" s="159" t="s">
        <v>386</v>
      </c>
      <c r="F531" s="160" t="s">
        <v>61</v>
      </c>
      <c r="G531" s="160" t="s">
        <v>4522</v>
      </c>
      <c r="H531" s="4"/>
      <c r="I531" s="4"/>
      <c r="J531" s="4"/>
      <c r="K531" s="4"/>
      <c r="L531" s="4"/>
      <c r="M531" s="4"/>
      <c r="N531" s="4"/>
      <c r="O531" s="4"/>
      <c r="P531" s="5">
        <f>IF(基本情報登録!$D$10="","",IF(基本情報登録!$D$10=登録データ!D531,1,0))</f>
        <v>0</v>
      </c>
      <c r="Q531" s="3"/>
      <c r="R531" s="3"/>
    </row>
    <row r="532" spans="1:18" x14ac:dyDescent="0.25">
      <c r="A532" s="158">
        <v>530</v>
      </c>
      <c r="B532" s="159" t="s">
        <v>3311</v>
      </c>
      <c r="C532" s="159" t="s">
        <v>3312</v>
      </c>
      <c r="D532" s="159" t="s">
        <v>232</v>
      </c>
      <c r="E532" s="159" t="s">
        <v>95</v>
      </c>
      <c r="F532" s="160" t="s">
        <v>96</v>
      </c>
      <c r="G532" s="160" t="s">
        <v>425</v>
      </c>
      <c r="H532" s="4"/>
      <c r="I532" s="4"/>
      <c r="J532" s="4"/>
      <c r="K532" s="4"/>
      <c r="L532" s="4"/>
      <c r="M532" s="4"/>
      <c r="N532" s="4"/>
      <c r="O532" s="4"/>
      <c r="P532" s="5">
        <f>IF(基本情報登録!$D$10="","",IF(基本情報登録!$D$10=登録データ!D532,1,0))</f>
        <v>0</v>
      </c>
      <c r="Q532" s="3"/>
      <c r="R532" s="3"/>
    </row>
    <row r="533" spans="1:18" x14ac:dyDescent="0.25">
      <c r="A533" s="158">
        <v>531</v>
      </c>
      <c r="B533" s="159" t="s">
        <v>3313</v>
      </c>
      <c r="C533" s="159" t="s">
        <v>3314</v>
      </c>
      <c r="D533" s="159" t="s">
        <v>232</v>
      </c>
      <c r="E533" s="159" t="s">
        <v>95</v>
      </c>
      <c r="F533" s="160" t="s">
        <v>166</v>
      </c>
      <c r="G533" s="160" t="s">
        <v>296</v>
      </c>
      <c r="H533" s="4"/>
      <c r="I533" s="4"/>
      <c r="J533" s="4"/>
      <c r="K533" s="4"/>
      <c r="L533" s="4"/>
      <c r="M533" s="4"/>
      <c r="N533" s="4"/>
      <c r="O533" s="4"/>
      <c r="P533" s="5">
        <f>IF(基本情報登録!$D$10="","",IF(基本情報登録!$D$10=登録データ!D533,1,0))</f>
        <v>0</v>
      </c>
      <c r="Q533" s="3"/>
      <c r="R533" s="3"/>
    </row>
    <row r="534" spans="1:18" x14ac:dyDescent="0.25">
      <c r="A534" s="158">
        <v>532</v>
      </c>
      <c r="B534" s="159" t="s">
        <v>34</v>
      </c>
      <c r="C534" s="159" t="s">
        <v>35</v>
      </c>
      <c r="D534" s="159" t="s">
        <v>26</v>
      </c>
      <c r="E534" s="159" t="s">
        <v>27</v>
      </c>
      <c r="F534" s="160" t="s">
        <v>37</v>
      </c>
      <c r="G534" s="160" t="s">
        <v>38</v>
      </c>
      <c r="H534" s="4"/>
      <c r="I534" s="4"/>
      <c r="J534" s="4"/>
      <c r="K534" s="4"/>
      <c r="L534" s="4"/>
      <c r="M534" s="4"/>
      <c r="N534" s="4"/>
      <c r="O534" s="4"/>
      <c r="P534" s="5">
        <f>IF(基本情報登録!$D$10="","",IF(基本情報登録!$D$10=登録データ!D534,1,0))</f>
        <v>0</v>
      </c>
      <c r="Q534" s="3"/>
      <c r="R534" s="3"/>
    </row>
    <row r="535" spans="1:18" x14ac:dyDescent="0.25">
      <c r="A535" s="158">
        <v>533</v>
      </c>
      <c r="B535" s="159" t="s">
        <v>43</v>
      </c>
      <c r="C535" s="159" t="s">
        <v>44</v>
      </c>
      <c r="D535" s="159" t="s">
        <v>26</v>
      </c>
      <c r="E535" s="159" t="s">
        <v>27</v>
      </c>
      <c r="F535" s="160" t="s">
        <v>37</v>
      </c>
      <c r="G535" s="160" t="s">
        <v>45</v>
      </c>
      <c r="H535" s="4"/>
      <c r="I535" s="4"/>
      <c r="J535" s="4"/>
      <c r="K535" s="4"/>
      <c r="L535" s="4"/>
      <c r="M535" s="4"/>
      <c r="N535" s="4"/>
      <c r="O535" s="4"/>
      <c r="P535" s="5">
        <f>IF(基本情報登録!$D$10="","",IF(基本情報登録!$D$10=登録データ!D535,1,0))</f>
        <v>0</v>
      </c>
      <c r="Q535" s="3"/>
      <c r="R535" s="3"/>
    </row>
    <row r="536" spans="1:18" x14ac:dyDescent="0.25">
      <c r="A536" s="158">
        <v>534</v>
      </c>
      <c r="B536" s="159" t="s">
        <v>50</v>
      </c>
      <c r="C536" s="159" t="s">
        <v>51</v>
      </c>
      <c r="D536" s="159" t="s">
        <v>26</v>
      </c>
      <c r="E536" s="159" t="s">
        <v>27</v>
      </c>
      <c r="F536" s="160" t="s">
        <v>52</v>
      </c>
      <c r="G536" s="160" t="s">
        <v>53</v>
      </c>
      <c r="H536" s="4"/>
      <c r="I536" s="4"/>
      <c r="J536" s="4"/>
      <c r="K536" s="4"/>
      <c r="L536" s="4"/>
      <c r="M536" s="4"/>
      <c r="N536" s="4"/>
      <c r="O536" s="4"/>
      <c r="P536" s="5">
        <f>IF(基本情報登録!$D$10="","",IF(基本情報登録!$D$10=登録データ!D536,1,0))</f>
        <v>0</v>
      </c>
      <c r="Q536" s="3"/>
      <c r="R536" s="3"/>
    </row>
    <row r="537" spans="1:18" x14ac:dyDescent="0.25">
      <c r="A537" s="158">
        <v>535</v>
      </c>
      <c r="B537" s="159" t="s">
        <v>109</v>
      </c>
      <c r="C537" s="159" t="s">
        <v>110</v>
      </c>
      <c r="D537" s="159" t="s">
        <v>26</v>
      </c>
      <c r="E537" s="159" t="s">
        <v>27</v>
      </c>
      <c r="F537" s="160" t="s">
        <v>52</v>
      </c>
      <c r="G537" s="160" t="s">
        <v>111</v>
      </c>
      <c r="H537" s="4"/>
      <c r="I537" s="4"/>
      <c r="J537" s="4"/>
      <c r="K537" s="4"/>
      <c r="L537" s="4"/>
      <c r="M537" s="4"/>
      <c r="N537" s="4"/>
      <c r="O537" s="4"/>
      <c r="P537" s="5">
        <f>IF(基本情報登録!$D$10="","",IF(基本情報登録!$D$10=登録データ!D537,1,0))</f>
        <v>0</v>
      </c>
      <c r="Q537" s="3"/>
      <c r="R537" s="3"/>
    </row>
    <row r="538" spans="1:18" x14ac:dyDescent="0.25">
      <c r="A538" s="158">
        <v>536</v>
      </c>
      <c r="B538" s="159" t="s">
        <v>116</v>
      </c>
      <c r="C538" s="159" t="s">
        <v>117</v>
      </c>
      <c r="D538" s="159" t="s">
        <v>26</v>
      </c>
      <c r="E538" s="159" t="s">
        <v>27</v>
      </c>
      <c r="F538" s="160" t="s">
        <v>118</v>
      </c>
      <c r="G538" s="160" t="s">
        <v>119</v>
      </c>
      <c r="H538" s="4"/>
      <c r="I538" s="4"/>
      <c r="J538" s="4"/>
      <c r="K538" s="4"/>
      <c r="L538" s="4"/>
      <c r="M538" s="4"/>
      <c r="N538" s="4"/>
      <c r="O538" s="4"/>
      <c r="P538" s="5">
        <f>IF(基本情報登録!$D$10="","",IF(基本情報登録!$D$10=登録データ!D538,1,0))</f>
        <v>0</v>
      </c>
      <c r="Q538" s="3"/>
      <c r="R538" s="3"/>
    </row>
    <row r="539" spans="1:18" x14ac:dyDescent="0.25">
      <c r="A539" s="158">
        <v>537</v>
      </c>
      <c r="B539" s="159" t="s">
        <v>172</v>
      </c>
      <c r="C539" s="159" t="s">
        <v>173</v>
      </c>
      <c r="D539" s="159" t="s">
        <v>26</v>
      </c>
      <c r="E539" s="159" t="s">
        <v>27</v>
      </c>
      <c r="F539" s="160" t="s">
        <v>52</v>
      </c>
      <c r="G539" s="160" t="s">
        <v>174</v>
      </c>
      <c r="H539" s="4"/>
      <c r="I539" s="4"/>
      <c r="J539" s="4"/>
      <c r="K539" s="4"/>
      <c r="L539" s="4"/>
      <c r="M539" s="4"/>
      <c r="N539" s="4"/>
      <c r="O539" s="4"/>
      <c r="P539" s="5">
        <f>IF(基本情報登録!$D$10="","",IF(基本情報登録!$D$10=登録データ!D539,1,0))</f>
        <v>0</v>
      </c>
      <c r="Q539" s="3"/>
      <c r="R539" s="3"/>
    </row>
    <row r="540" spans="1:18" x14ac:dyDescent="0.25">
      <c r="A540" s="158">
        <v>538</v>
      </c>
      <c r="B540" s="159" t="s">
        <v>58</v>
      </c>
      <c r="C540" s="159" t="s">
        <v>59</v>
      </c>
      <c r="D540" s="159" t="s">
        <v>26</v>
      </c>
      <c r="E540" s="159" t="s">
        <v>36</v>
      </c>
      <c r="F540" s="160" t="s">
        <v>61</v>
      </c>
      <c r="G540" s="160" t="s">
        <v>62</v>
      </c>
      <c r="H540" s="4"/>
      <c r="I540" s="4"/>
      <c r="J540" s="4"/>
      <c r="K540" s="4"/>
      <c r="L540" s="4"/>
      <c r="M540" s="4"/>
      <c r="N540" s="4"/>
      <c r="O540" s="4"/>
      <c r="P540" s="5">
        <f>IF(基本情報登録!$D$10="","",IF(基本情報登録!$D$10=登録データ!D540,1,0))</f>
        <v>0</v>
      </c>
      <c r="Q540" s="3"/>
      <c r="R540" s="3"/>
    </row>
    <row r="541" spans="1:18" x14ac:dyDescent="0.25">
      <c r="A541" s="158">
        <v>539</v>
      </c>
      <c r="B541" s="159" t="s">
        <v>66</v>
      </c>
      <c r="C541" s="159" t="s">
        <v>67</v>
      </c>
      <c r="D541" s="159" t="s">
        <v>26</v>
      </c>
      <c r="E541" s="159" t="s">
        <v>36</v>
      </c>
      <c r="F541" s="160" t="s">
        <v>68</v>
      </c>
      <c r="G541" s="160" t="s">
        <v>69</v>
      </c>
      <c r="H541" s="4"/>
      <c r="I541" s="4"/>
      <c r="J541" s="4"/>
      <c r="K541" s="4"/>
      <c r="L541" s="4"/>
      <c r="M541" s="4"/>
      <c r="N541" s="4"/>
      <c r="O541" s="4"/>
      <c r="P541" s="5">
        <f>IF(基本情報登録!$D$10="","",IF(基本情報登録!$D$10=登録データ!D541,1,0))</f>
        <v>0</v>
      </c>
      <c r="Q541" s="3"/>
      <c r="R541" s="3"/>
    </row>
    <row r="542" spans="1:18" x14ac:dyDescent="0.25">
      <c r="A542" s="158">
        <v>540</v>
      </c>
      <c r="B542" s="159" t="s">
        <v>74</v>
      </c>
      <c r="C542" s="159" t="s">
        <v>75</v>
      </c>
      <c r="D542" s="159" t="s">
        <v>26</v>
      </c>
      <c r="E542" s="159" t="s">
        <v>36</v>
      </c>
      <c r="F542" s="160" t="s">
        <v>68</v>
      </c>
      <c r="G542" s="160" t="s">
        <v>69</v>
      </c>
      <c r="H542" s="4"/>
      <c r="I542" s="4"/>
      <c r="J542" s="4"/>
      <c r="K542" s="4"/>
      <c r="L542" s="4"/>
      <c r="M542" s="4"/>
      <c r="N542" s="4"/>
      <c r="O542" s="4"/>
      <c r="P542" s="5">
        <f>IF(基本情報登録!$D$10="","",IF(基本情報登録!$D$10=登録データ!D542,1,0))</f>
        <v>0</v>
      </c>
      <c r="Q542" s="3"/>
      <c r="R542" s="3"/>
    </row>
    <row r="543" spans="1:18" x14ac:dyDescent="0.25">
      <c r="A543" s="158">
        <v>541</v>
      </c>
      <c r="B543" s="159" t="s">
        <v>80</v>
      </c>
      <c r="C543" s="159" t="s">
        <v>81</v>
      </c>
      <c r="D543" s="159" t="s">
        <v>26</v>
      </c>
      <c r="E543" s="159" t="s">
        <v>36</v>
      </c>
      <c r="F543" s="160" t="s">
        <v>52</v>
      </c>
      <c r="G543" s="160" t="s">
        <v>82</v>
      </c>
      <c r="H543" s="4"/>
      <c r="I543" s="4"/>
      <c r="J543" s="4"/>
      <c r="K543" s="4"/>
      <c r="L543" s="4"/>
      <c r="M543" s="4"/>
      <c r="N543" s="4"/>
      <c r="O543" s="4"/>
      <c r="P543" s="5">
        <f>IF(基本情報登録!$D$10="","",IF(基本情報登録!$D$10=登録データ!D543,1,0))</f>
        <v>0</v>
      </c>
      <c r="Q543" s="3"/>
      <c r="R543" s="3"/>
    </row>
    <row r="544" spans="1:18" x14ac:dyDescent="0.25">
      <c r="A544" s="158">
        <v>542</v>
      </c>
      <c r="B544" s="159" t="s">
        <v>179</v>
      </c>
      <c r="C544" s="159" t="s">
        <v>180</v>
      </c>
      <c r="D544" s="159" t="s">
        <v>26</v>
      </c>
      <c r="E544" s="159" t="s">
        <v>36</v>
      </c>
      <c r="F544" s="160" t="s">
        <v>151</v>
      </c>
      <c r="G544" s="160" t="s">
        <v>181</v>
      </c>
      <c r="H544" s="4"/>
      <c r="I544" s="4"/>
      <c r="J544" s="4"/>
      <c r="K544" s="4"/>
      <c r="L544" s="4"/>
      <c r="M544" s="4"/>
      <c r="N544" s="4"/>
      <c r="O544" s="4"/>
      <c r="P544" s="5">
        <f>IF(基本情報登録!$D$10="","",IF(基本情報登録!$D$10=登録データ!D544,1,0))</f>
        <v>0</v>
      </c>
      <c r="Q544" s="3"/>
      <c r="R544" s="3"/>
    </row>
    <row r="545" spans="1:18" x14ac:dyDescent="0.25">
      <c r="A545" s="158">
        <v>543</v>
      </c>
      <c r="B545" s="159" t="s">
        <v>124</v>
      </c>
      <c r="C545" s="159" t="s">
        <v>125</v>
      </c>
      <c r="D545" s="159" t="s">
        <v>26</v>
      </c>
      <c r="E545" s="159" t="s">
        <v>36</v>
      </c>
      <c r="F545" s="160" t="s">
        <v>37</v>
      </c>
      <c r="G545" s="160" t="s">
        <v>126</v>
      </c>
      <c r="H545" s="4"/>
      <c r="I545" s="4"/>
      <c r="J545" s="4"/>
      <c r="K545" s="4"/>
      <c r="L545" s="4"/>
      <c r="M545" s="4"/>
      <c r="N545" s="4"/>
      <c r="O545" s="4"/>
      <c r="P545" s="5">
        <f>IF(基本情報登録!$D$10="","",IF(基本情報登録!$D$10=登録データ!D545,1,0))</f>
        <v>0</v>
      </c>
      <c r="Q545" s="3"/>
      <c r="R545" s="3"/>
    </row>
    <row r="546" spans="1:18" x14ac:dyDescent="0.25">
      <c r="A546" s="158">
        <v>544</v>
      </c>
      <c r="B546" s="159" t="s">
        <v>93</v>
      </c>
      <c r="C546" s="159" t="s">
        <v>94</v>
      </c>
      <c r="D546" s="159" t="s">
        <v>26</v>
      </c>
      <c r="E546" s="159" t="s">
        <v>60</v>
      </c>
      <c r="F546" s="160" t="s">
        <v>96</v>
      </c>
      <c r="G546" s="160" t="s">
        <v>97</v>
      </c>
      <c r="H546" s="4"/>
      <c r="I546" s="4"/>
      <c r="J546" s="4"/>
      <c r="K546" s="4"/>
      <c r="L546" s="4"/>
      <c r="M546" s="4"/>
      <c r="N546" s="4"/>
      <c r="O546" s="4"/>
      <c r="P546" s="5">
        <f>IF(基本情報登録!$D$10="","",IF(基本情報登録!$D$10=登録データ!D546,1,0))</f>
        <v>0</v>
      </c>
      <c r="Q546" s="3"/>
      <c r="R546" s="3"/>
    </row>
    <row r="547" spans="1:18" x14ac:dyDescent="0.25">
      <c r="A547" s="158">
        <v>545</v>
      </c>
      <c r="B547" s="159" t="s">
        <v>2263</v>
      </c>
      <c r="C547" s="159" t="s">
        <v>2264</v>
      </c>
      <c r="D547" s="159" t="s">
        <v>26</v>
      </c>
      <c r="E547" s="159" t="s">
        <v>60</v>
      </c>
      <c r="F547" s="160" t="s">
        <v>87</v>
      </c>
      <c r="G547" s="160" t="s">
        <v>201</v>
      </c>
      <c r="H547" s="4"/>
      <c r="I547" s="4"/>
      <c r="J547" s="4"/>
      <c r="K547" s="4"/>
      <c r="L547" s="4"/>
      <c r="M547" s="4"/>
      <c r="N547" s="4"/>
      <c r="O547" s="4"/>
      <c r="P547" s="5">
        <f>IF(基本情報登録!$D$10="","",IF(基本情報登録!$D$10=登録データ!D547,1,0))</f>
        <v>0</v>
      </c>
      <c r="Q547" s="3"/>
      <c r="R547" s="3"/>
    </row>
    <row r="548" spans="1:18" x14ac:dyDescent="0.25">
      <c r="A548" s="158">
        <v>546</v>
      </c>
      <c r="B548" s="159" t="s">
        <v>102</v>
      </c>
      <c r="C548" s="159" t="s">
        <v>103</v>
      </c>
      <c r="D548" s="159" t="s">
        <v>26</v>
      </c>
      <c r="E548" s="159" t="s">
        <v>60</v>
      </c>
      <c r="F548" s="160" t="s">
        <v>52</v>
      </c>
      <c r="G548" s="160" t="s">
        <v>104</v>
      </c>
      <c r="H548" s="4"/>
      <c r="I548" s="4"/>
      <c r="J548" s="4"/>
      <c r="K548" s="4"/>
      <c r="L548" s="4"/>
      <c r="M548" s="4"/>
      <c r="N548" s="4"/>
      <c r="O548" s="4"/>
      <c r="P548" s="5">
        <f>IF(基本情報登録!$D$10="","",IF(基本情報登録!$D$10=登録データ!D548,1,0))</f>
        <v>0</v>
      </c>
      <c r="Q548" s="3"/>
      <c r="R548" s="3"/>
    </row>
    <row r="549" spans="1:18" x14ac:dyDescent="0.25">
      <c r="A549" s="158">
        <v>547</v>
      </c>
      <c r="B549" s="159" t="s">
        <v>2168</v>
      </c>
      <c r="C549" s="159" t="s">
        <v>2169</v>
      </c>
      <c r="D549" s="159" t="s">
        <v>26</v>
      </c>
      <c r="E549" s="159" t="s">
        <v>60</v>
      </c>
      <c r="F549" s="160" t="s">
        <v>151</v>
      </c>
      <c r="G549" s="160" t="s">
        <v>2170</v>
      </c>
      <c r="H549" s="4"/>
      <c r="I549" s="4"/>
      <c r="J549" s="4"/>
      <c r="K549" s="4"/>
      <c r="L549" s="4"/>
      <c r="M549" s="4"/>
      <c r="N549" s="4"/>
      <c r="O549" s="4"/>
      <c r="P549" s="5">
        <f>IF(基本情報登録!$D$10="","",IF(基本情報登録!$D$10=登録データ!D549,1,0))</f>
        <v>0</v>
      </c>
      <c r="Q549" s="3"/>
      <c r="R549" s="3"/>
    </row>
    <row r="550" spans="1:18" x14ac:dyDescent="0.25">
      <c r="A550" s="158">
        <v>548</v>
      </c>
      <c r="B550" s="159" t="s">
        <v>164</v>
      </c>
      <c r="C550" s="159" t="s">
        <v>165</v>
      </c>
      <c r="D550" s="159" t="s">
        <v>26</v>
      </c>
      <c r="E550" s="159" t="s">
        <v>60</v>
      </c>
      <c r="F550" s="160" t="s">
        <v>166</v>
      </c>
      <c r="G550" s="160" t="s">
        <v>167</v>
      </c>
      <c r="H550" s="4"/>
      <c r="I550" s="4"/>
      <c r="J550" s="4"/>
      <c r="K550" s="4"/>
      <c r="L550" s="4"/>
      <c r="M550" s="4"/>
      <c r="N550" s="4"/>
      <c r="O550" s="4"/>
      <c r="P550" s="5">
        <f>IF(基本情報登録!$D$10="","",IF(基本情報登録!$D$10=登録データ!D550,1,0))</f>
        <v>0</v>
      </c>
      <c r="Q550" s="3"/>
      <c r="R550" s="3"/>
    </row>
    <row r="551" spans="1:18" x14ac:dyDescent="0.25">
      <c r="A551" s="158">
        <v>549</v>
      </c>
      <c r="B551" s="159" t="s">
        <v>141</v>
      </c>
      <c r="C551" s="159" t="s">
        <v>142</v>
      </c>
      <c r="D551" s="159" t="s">
        <v>26</v>
      </c>
      <c r="E551" s="159" t="s">
        <v>60</v>
      </c>
      <c r="F551" s="160" t="s">
        <v>143</v>
      </c>
      <c r="G551" s="160" t="s">
        <v>144</v>
      </c>
      <c r="H551" s="4"/>
      <c r="I551" s="4"/>
      <c r="J551" s="4"/>
      <c r="K551" s="4"/>
      <c r="L551" s="4"/>
      <c r="M551" s="4"/>
      <c r="N551" s="4"/>
      <c r="O551" s="4"/>
      <c r="P551" s="5">
        <f>IF(基本情報登録!$D$10="","",IF(基本情報登録!$D$10=登録データ!D551,1,0))</f>
        <v>0</v>
      </c>
      <c r="Q551" s="3"/>
      <c r="R551" s="3"/>
    </row>
    <row r="552" spans="1:18" x14ac:dyDescent="0.25">
      <c r="A552" s="158">
        <v>550</v>
      </c>
      <c r="B552" s="159" t="s">
        <v>149</v>
      </c>
      <c r="C552" s="159" t="s">
        <v>150</v>
      </c>
      <c r="D552" s="159" t="s">
        <v>26</v>
      </c>
      <c r="E552" s="159" t="s">
        <v>60</v>
      </c>
      <c r="F552" s="160" t="s">
        <v>151</v>
      </c>
      <c r="G552" s="160" t="s">
        <v>152</v>
      </c>
      <c r="H552" s="4"/>
      <c r="I552" s="4"/>
      <c r="J552" s="4"/>
      <c r="K552" s="4"/>
      <c r="L552" s="4"/>
      <c r="M552" s="4"/>
      <c r="N552" s="4"/>
      <c r="O552" s="4"/>
      <c r="P552" s="5">
        <f>IF(基本情報登録!$D$10="","",IF(基本情報登録!$D$10=登録データ!D552,1,0))</f>
        <v>0</v>
      </c>
      <c r="Q552" s="3"/>
      <c r="R552" s="3"/>
    </row>
    <row r="553" spans="1:18" x14ac:dyDescent="0.25">
      <c r="A553" s="158">
        <v>551</v>
      </c>
      <c r="B553" s="159" t="s">
        <v>157</v>
      </c>
      <c r="C553" s="159" t="s">
        <v>158</v>
      </c>
      <c r="D553" s="159" t="s">
        <v>26</v>
      </c>
      <c r="E553" s="159" t="s">
        <v>60</v>
      </c>
      <c r="F553" s="160" t="s">
        <v>52</v>
      </c>
      <c r="G553" s="160" t="s">
        <v>159</v>
      </c>
      <c r="H553" s="4"/>
      <c r="I553" s="4"/>
      <c r="J553" s="4"/>
      <c r="K553" s="4"/>
      <c r="L553" s="4"/>
      <c r="M553" s="4"/>
      <c r="N553" s="4"/>
      <c r="O553" s="4"/>
      <c r="P553" s="5">
        <f>IF(基本情報登録!$D$10="","",IF(基本情報登録!$D$10=登録データ!D553,1,0))</f>
        <v>0</v>
      </c>
      <c r="Q553" s="3"/>
      <c r="R553" s="3"/>
    </row>
    <row r="554" spans="1:18" x14ac:dyDescent="0.25">
      <c r="A554" s="158">
        <v>552</v>
      </c>
      <c r="B554" s="159" t="s">
        <v>186</v>
      </c>
      <c r="C554" s="159" t="s">
        <v>187</v>
      </c>
      <c r="D554" s="159" t="s">
        <v>26</v>
      </c>
      <c r="E554" s="159" t="s">
        <v>95</v>
      </c>
      <c r="F554" s="160" t="s">
        <v>52</v>
      </c>
      <c r="G554" s="160" t="s">
        <v>189</v>
      </c>
      <c r="H554" s="4"/>
      <c r="I554" s="4"/>
      <c r="J554" s="4"/>
      <c r="K554" s="4"/>
      <c r="L554" s="4"/>
      <c r="M554" s="4"/>
      <c r="N554" s="4"/>
      <c r="O554" s="4"/>
      <c r="P554" s="5">
        <f>IF(基本情報登録!$D$10="","",IF(基本情報登録!$D$10=登録データ!D554,1,0))</f>
        <v>0</v>
      </c>
      <c r="Q554" s="3"/>
      <c r="R554" s="3"/>
    </row>
    <row r="555" spans="1:18" x14ac:dyDescent="0.25">
      <c r="A555" s="158">
        <v>553</v>
      </c>
      <c r="B555" s="159" t="s">
        <v>194</v>
      </c>
      <c r="C555" s="159" t="s">
        <v>195</v>
      </c>
      <c r="D555" s="159" t="s">
        <v>26</v>
      </c>
      <c r="E555" s="159" t="s">
        <v>95</v>
      </c>
      <c r="F555" s="160" t="s">
        <v>136</v>
      </c>
      <c r="G555" s="160" t="s">
        <v>196</v>
      </c>
      <c r="H555" s="4"/>
      <c r="I555" s="4"/>
      <c r="J555" s="4"/>
      <c r="K555" s="4"/>
      <c r="L555" s="4"/>
      <c r="M555" s="4"/>
      <c r="N555" s="4"/>
      <c r="O555" s="4"/>
      <c r="P555" s="5">
        <f>IF(基本情報登録!$D$10="","",IF(基本情報登録!$D$10=登録データ!D555,1,0))</f>
        <v>0</v>
      </c>
      <c r="Q555" s="3"/>
      <c r="R555" s="3"/>
    </row>
    <row r="556" spans="1:18" x14ac:dyDescent="0.25">
      <c r="A556" s="158">
        <v>554</v>
      </c>
      <c r="B556" s="159" t="s">
        <v>219</v>
      </c>
      <c r="C556" s="159" t="s">
        <v>220</v>
      </c>
      <c r="D556" s="159" t="s">
        <v>26</v>
      </c>
      <c r="E556" s="159" t="s">
        <v>95</v>
      </c>
      <c r="F556" s="160" t="s">
        <v>52</v>
      </c>
      <c r="G556" s="160" t="s">
        <v>82</v>
      </c>
      <c r="H556" s="4"/>
      <c r="I556" s="4"/>
      <c r="J556" s="4"/>
      <c r="K556" s="4"/>
      <c r="L556" s="4"/>
      <c r="M556" s="4"/>
      <c r="N556" s="4"/>
      <c r="O556" s="4"/>
      <c r="P556" s="5">
        <f>IF(基本情報登録!$D$10="","",IF(基本情報登録!$D$10=登録データ!D556,1,0))</f>
        <v>0</v>
      </c>
      <c r="Q556" s="3"/>
      <c r="R556" s="3"/>
    </row>
    <row r="557" spans="1:18" x14ac:dyDescent="0.25">
      <c r="A557" s="158">
        <v>555</v>
      </c>
      <c r="B557" s="159" t="s">
        <v>199</v>
      </c>
      <c r="C557" s="159" t="s">
        <v>200</v>
      </c>
      <c r="D557" s="159" t="s">
        <v>26</v>
      </c>
      <c r="E557" s="159" t="s">
        <v>95</v>
      </c>
      <c r="F557" s="160" t="s">
        <v>87</v>
      </c>
      <c r="G557" s="160" t="s">
        <v>201</v>
      </c>
      <c r="H557" s="4"/>
      <c r="I557" s="4"/>
      <c r="J557" s="4"/>
      <c r="K557" s="4"/>
      <c r="L557" s="4"/>
      <c r="M557" s="4"/>
      <c r="N557" s="4"/>
      <c r="O557" s="4"/>
      <c r="P557" s="5">
        <f>IF(基本情報登録!$D$10="","",IF(基本情報登録!$D$10=登録データ!D557,1,0))</f>
        <v>0</v>
      </c>
      <c r="Q557" s="3"/>
      <c r="R557" s="3"/>
    </row>
    <row r="558" spans="1:18" x14ac:dyDescent="0.25">
      <c r="A558" s="158">
        <v>556</v>
      </c>
      <c r="B558" s="159" t="s">
        <v>206</v>
      </c>
      <c r="C558" s="159" t="s">
        <v>207</v>
      </c>
      <c r="D558" s="159" t="s">
        <v>26</v>
      </c>
      <c r="E558" s="159" t="s">
        <v>95</v>
      </c>
      <c r="F558" s="160" t="s">
        <v>96</v>
      </c>
      <c r="G558" s="160" t="s">
        <v>97</v>
      </c>
      <c r="H558" s="4"/>
      <c r="I558" s="4"/>
      <c r="J558" s="4"/>
      <c r="K558" s="4"/>
      <c r="L558" s="4"/>
      <c r="M558" s="4"/>
      <c r="N558" s="4"/>
      <c r="O558" s="4"/>
      <c r="P558" s="5">
        <f>IF(基本情報登録!$D$10="","",IF(基本情報登録!$D$10=登録データ!D558,1,0))</f>
        <v>0</v>
      </c>
      <c r="Q558" s="3"/>
      <c r="R558" s="3"/>
    </row>
    <row r="559" spans="1:18" x14ac:dyDescent="0.25">
      <c r="A559" s="158">
        <v>557</v>
      </c>
      <c r="B559" s="159" t="s">
        <v>212</v>
      </c>
      <c r="C559" s="159" t="s">
        <v>213</v>
      </c>
      <c r="D559" s="159" t="s">
        <v>26</v>
      </c>
      <c r="E559" s="159" t="s">
        <v>95</v>
      </c>
      <c r="F559" s="160" t="s">
        <v>52</v>
      </c>
      <c r="G559" s="160" t="s">
        <v>214</v>
      </c>
      <c r="H559" s="4"/>
      <c r="I559" s="4"/>
      <c r="J559" s="4"/>
      <c r="K559" s="4"/>
      <c r="L559" s="4"/>
      <c r="M559" s="4"/>
      <c r="N559" s="4"/>
      <c r="O559" s="4"/>
      <c r="P559" s="5">
        <f>IF(基本情報登録!$D$10="","",IF(基本情報登録!$D$10=登録データ!D559,1,0))</f>
        <v>0</v>
      </c>
      <c r="Q559" s="3"/>
      <c r="R559" s="3"/>
    </row>
    <row r="560" spans="1:18" x14ac:dyDescent="0.25">
      <c r="A560" s="158">
        <v>558</v>
      </c>
      <c r="B560" s="159" t="s">
        <v>2161</v>
      </c>
      <c r="C560" s="159" t="s">
        <v>2162</v>
      </c>
      <c r="D560" s="159" t="s">
        <v>26</v>
      </c>
      <c r="E560" s="159" t="s">
        <v>188</v>
      </c>
      <c r="F560" s="160" t="s">
        <v>136</v>
      </c>
      <c r="G560" s="160" t="s">
        <v>196</v>
      </c>
      <c r="H560" s="4"/>
      <c r="I560" s="4"/>
      <c r="J560" s="4"/>
      <c r="K560" s="4"/>
      <c r="L560" s="4"/>
      <c r="M560" s="4"/>
      <c r="N560" s="4"/>
      <c r="O560" s="4"/>
      <c r="P560" s="5">
        <f>IF(基本情報登録!$D$10="","",IF(基本情報登録!$D$10=登録データ!D560,1,0))</f>
        <v>0</v>
      </c>
      <c r="Q560" s="3"/>
      <c r="R560" s="3"/>
    </row>
    <row r="561" spans="1:18" x14ac:dyDescent="0.25">
      <c r="A561" s="158">
        <v>559</v>
      </c>
      <c r="B561" s="159" t="s">
        <v>2163</v>
      </c>
      <c r="C561" s="159" t="s">
        <v>2164</v>
      </c>
      <c r="D561" s="159" t="s">
        <v>26</v>
      </c>
      <c r="E561" s="159" t="s">
        <v>188</v>
      </c>
      <c r="F561" s="160" t="s">
        <v>151</v>
      </c>
      <c r="G561" s="160" t="s">
        <v>2111</v>
      </c>
      <c r="H561" s="4"/>
      <c r="I561" s="4"/>
      <c r="J561" s="4"/>
      <c r="K561" s="4"/>
      <c r="L561" s="4"/>
      <c r="M561" s="4"/>
      <c r="N561" s="4"/>
      <c r="O561" s="4"/>
      <c r="P561" s="5">
        <f>IF(基本情報登録!$D$10="","",IF(基本情報登録!$D$10=登録データ!D561,1,0))</f>
        <v>0</v>
      </c>
      <c r="Q561" s="3"/>
      <c r="R561" s="3"/>
    </row>
    <row r="562" spans="1:18" x14ac:dyDescent="0.25">
      <c r="A562" s="158">
        <v>560</v>
      </c>
      <c r="B562" s="159" t="s">
        <v>2165</v>
      </c>
      <c r="C562" s="159" t="s">
        <v>2166</v>
      </c>
      <c r="D562" s="159" t="s">
        <v>26</v>
      </c>
      <c r="E562" s="159" t="s">
        <v>188</v>
      </c>
      <c r="F562" s="160" t="s">
        <v>28</v>
      </c>
      <c r="G562" s="160" t="s">
        <v>2167</v>
      </c>
      <c r="H562" s="4"/>
      <c r="I562" s="4"/>
      <c r="J562" s="4"/>
      <c r="K562" s="4"/>
      <c r="L562" s="4"/>
      <c r="M562" s="4"/>
      <c r="N562" s="4"/>
      <c r="O562" s="4"/>
      <c r="P562" s="5">
        <f>IF(基本情報登録!$D$10="","",IF(基本情報登録!$D$10=登録データ!D562,1,0))</f>
        <v>0</v>
      </c>
      <c r="Q562" s="3"/>
      <c r="R562" s="3"/>
    </row>
    <row r="563" spans="1:18" x14ac:dyDescent="0.25">
      <c r="A563" s="158">
        <v>561</v>
      </c>
      <c r="B563" s="159" t="s">
        <v>2173</v>
      </c>
      <c r="C563" s="159" t="s">
        <v>2174</v>
      </c>
      <c r="D563" s="159" t="s">
        <v>26</v>
      </c>
      <c r="E563" s="159" t="s">
        <v>188</v>
      </c>
      <c r="F563" s="160" t="s">
        <v>421</v>
      </c>
      <c r="G563" s="160" t="s">
        <v>144</v>
      </c>
      <c r="H563" s="4"/>
      <c r="I563" s="4"/>
      <c r="J563" s="4"/>
      <c r="K563" s="4"/>
      <c r="L563" s="4"/>
      <c r="M563" s="4"/>
      <c r="N563" s="4"/>
      <c r="O563" s="4"/>
      <c r="P563" s="5">
        <f>IF(基本情報登録!$D$10="","",IF(基本情報登録!$D$10=登録データ!D563,1,0))</f>
        <v>0</v>
      </c>
      <c r="Q563" s="3"/>
      <c r="R563" s="3"/>
    </row>
    <row r="564" spans="1:18" x14ac:dyDescent="0.25">
      <c r="A564" s="158">
        <v>562</v>
      </c>
      <c r="B564" s="159" t="s">
        <v>2265</v>
      </c>
      <c r="C564" s="159" t="s">
        <v>2266</v>
      </c>
      <c r="D564" s="159" t="s">
        <v>26</v>
      </c>
      <c r="E564" s="159" t="s">
        <v>188</v>
      </c>
      <c r="F564" s="160" t="s">
        <v>52</v>
      </c>
      <c r="G564" s="160" t="s">
        <v>534</v>
      </c>
      <c r="H564" s="4"/>
      <c r="I564" s="4"/>
      <c r="J564" s="4"/>
      <c r="K564" s="4"/>
      <c r="L564" s="4"/>
      <c r="M564" s="4"/>
      <c r="N564" s="4"/>
      <c r="O564" s="4"/>
      <c r="P564" s="5">
        <f>IF(基本情報登録!$D$10="","",IF(基本情報登録!$D$10=登録データ!D564,1,0))</f>
        <v>0</v>
      </c>
      <c r="Q564" s="3"/>
      <c r="R564" s="3"/>
    </row>
    <row r="565" spans="1:18" x14ac:dyDescent="0.25">
      <c r="A565" s="158">
        <v>563</v>
      </c>
      <c r="B565" s="159" t="s">
        <v>3315</v>
      </c>
      <c r="C565" s="159" t="s">
        <v>3316</v>
      </c>
      <c r="D565" s="159" t="s">
        <v>26</v>
      </c>
      <c r="E565" s="159" t="s">
        <v>188</v>
      </c>
      <c r="F565" s="160" t="s">
        <v>52</v>
      </c>
      <c r="G565" s="160" t="s">
        <v>3024</v>
      </c>
      <c r="H565" s="4"/>
      <c r="I565" s="4"/>
      <c r="J565" s="4"/>
      <c r="K565" s="4"/>
      <c r="L565" s="4"/>
      <c r="M565" s="4"/>
      <c r="N565" s="4"/>
      <c r="O565" s="4"/>
      <c r="P565" s="5">
        <f>IF(基本情報登録!$D$10="","",IF(基本情報登録!$D$10=登録データ!D565,1,0))</f>
        <v>0</v>
      </c>
      <c r="Q565" s="3"/>
      <c r="R565" s="3"/>
    </row>
    <row r="566" spans="1:18" x14ac:dyDescent="0.25">
      <c r="A566" s="158">
        <v>564</v>
      </c>
      <c r="B566" s="159" t="s">
        <v>2171</v>
      </c>
      <c r="C566" s="159" t="s">
        <v>2172</v>
      </c>
      <c r="D566" s="159" t="s">
        <v>26</v>
      </c>
      <c r="E566" s="159" t="s">
        <v>188</v>
      </c>
      <c r="F566" s="160" t="s">
        <v>166</v>
      </c>
      <c r="G566" s="160" t="s">
        <v>1757</v>
      </c>
      <c r="H566" s="4"/>
      <c r="I566" s="4"/>
      <c r="J566" s="4"/>
      <c r="K566" s="4"/>
      <c r="L566" s="4"/>
      <c r="M566" s="4"/>
      <c r="N566" s="4"/>
      <c r="O566" s="4"/>
      <c r="P566" s="5">
        <f>IF(基本情報登録!$D$10="","",IF(基本情報登録!$D$10=登録データ!D566,1,0))</f>
        <v>0</v>
      </c>
      <c r="Q566" s="3"/>
      <c r="R566" s="3"/>
    </row>
    <row r="567" spans="1:18" x14ac:dyDescent="0.25">
      <c r="A567" s="158">
        <v>565</v>
      </c>
      <c r="B567" s="159" t="s">
        <v>2175</v>
      </c>
      <c r="C567" s="159" t="s">
        <v>2176</v>
      </c>
      <c r="D567" s="159" t="s">
        <v>26</v>
      </c>
      <c r="E567" s="159" t="s">
        <v>188</v>
      </c>
      <c r="F567" s="160" t="s">
        <v>61</v>
      </c>
      <c r="G567" s="160" t="s">
        <v>392</v>
      </c>
      <c r="H567" s="4"/>
      <c r="I567" s="4"/>
      <c r="J567" s="4"/>
      <c r="K567" s="4"/>
      <c r="L567" s="4"/>
      <c r="M567" s="4"/>
      <c r="N567" s="4"/>
      <c r="O567" s="4"/>
      <c r="P567" s="5">
        <f>IF(基本情報登録!$D$10="","",IF(基本情報登録!$D$10=登録データ!D567,1,0))</f>
        <v>0</v>
      </c>
      <c r="Q567" s="3"/>
      <c r="R567" s="3"/>
    </row>
    <row r="568" spans="1:18" x14ac:dyDescent="0.25">
      <c r="A568" s="158">
        <v>566</v>
      </c>
      <c r="B568" s="159" t="s">
        <v>2177</v>
      </c>
      <c r="C568" s="159" t="s">
        <v>2178</v>
      </c>
      <c r="D568" s="159" t="s">
        <v>26</v>
      </c>
      <c r="E568" s="159" t="s">
        <v>188</v>
      </c>
      <c r="F568" s="160" t="s">
        <v>96</v>
      </c>
      <c r="G568" s="160" t="s">
        <v>97</v>
      </c>
      <c r="H568" s="4"/>
      <c r="I568" s="4"/>
      <c r="J568" s="4"/>
      <c r="K568" s="4"/>
      <c r="L568" s="4"/>
      <c r="M568" s="4"/>
      <c r="N568" s="4"/>
      <c r="O568" s="4"/>
      <c r="P568" s="5">
        <f>IF(基本情報登録!$D$10="","",IF(基本情報登録!$D$10=登録データ!D568,1,0))</f>
        <v>0</v>
      </c>
      <c r="Q568" s="3"/>
      <c r="R568" s="3"/>
    </row>
    <row r="569" spans="1:18" x14ac:dyDescent="0.25">
      <c r="A569" s="158">
        <v>567</v>
      </c>
      <c r="B569" s="159" t="s">
        <v>2179</v>
      </c>
      <c r="C569" s="159" t="s">
        <v>3317</v>
      </c>
      <c r="D569" s="159" t="s">
        <v>26</v>
      </c>
      <c r="E569" s="159" t="s">
        <v>188</v>
      </c>
      <c r="F569" s="160" t="s">
        <v>28</v>
      </c>
      <c r="G569" s="160" t="s">
        <v>2180</v>
      </c>
      <c r="H569" s="4"/>
      <c r="I569" s="4"/>
      <c r="J569" s="4"/>
      <c r="K569" s="4"/>
      <c r="L569" s="4"/>
      <c r="M569" s="4"/>
      <c r="N569" s="4"/>
      <c r="O569" s="4"/>
      <c r="P569" s="5">
        <f>IF(基本情報登録!$D$10="","",IF(基本情報登録!$D$10=登録データ!D569,1,0))</f>
        <v>0</v>
      </c>
      <c r="Q569" s="3"/>
      <c r="R569" s="3"/>
    </row>
    <row r="570" spans="1:18" x14ac:dyDescent="0.25">
      <c r="A570" s="158">
        <v>568</v>
      </c>
      <c r="B570" s="159" t="s">
        <v>2181</v>
      </c>
      <c r="C570" s="159" t="s">
        <v>2182</v>
      </c>
      <c r="D570" s="159" t="s">
        <v>26</v>
      </c>
      <c r="E570" s="159" t="s">
        <v>188</v>
      </c>
      <c r="F570" s="160" t="s">
        <v>52</v>
      </c>
      <c r="G570" s="160" t="s">
        <v>189</v>
      </c>
      <c r="H570" s="4"/>
      <c r="I570" s="4"/>
      <c r="J570" s="4"/>
      <c r="K570" s="4"/>
      <c r="L570" s="4"/>
      <c r="M570" s="4"/>
      <c r="N570" s="4"/>
      <c r="O570" s="4"/>
      <c r="P570" s="5">
        <f>IF(基本情報登録!$D$10="","",IF(基本情報登録!$D$10=登録データ!D570,1,0))</f>
        <v>0</v>
      </c>
      <c r="Q570" s="3"/>
      <c r="R570" s="3"/>
    </row>
    <row r="571" spans="1:18" x14ac:dyDescent="0.25">
      <c r="A571" s="158">
        <v>569</v>
      </c>
      <c r="B571" s="159" t="s">
        <v>2183</v>
      </c>
      <c r="C571" s="159" t="s">
        <v>2184</v>
      </c>
      <c r="D571" s="159" t="s">
        <v>26</v>
      </c>
      <c r="E571" s="159" t="s">
        <v>188</v>
      </c>
      <c r="F571" s="160" t="s">
        <v>52</v>
      </c>
      <c r="G571" s="160" t="s">
        <v>880</v>
      </c>
      <c r="H571" s="4"/>
      <c r="I571" s="4"/>
      <c r="J571" s="4"/>
      <c r="K571" s="4"/>
      <c r="L571" s="4"/>
      <c r="M571" s="4"/>
      <c r="N571" s="4"/>
      <c r="O571" s="4"/>
      <c r="P571" s="5">
        <f>IF(基本情報登録!$D$10="","",IF(基本情報登録!$D$10=登録データ!D571,1,0))</f>
        <v>0</v>
      </c>
      <c r="Q571" s="3"/>
      <c r="R571" s="3"/>
    </row>
    <row r="572" spans="1:18" x14ac:dyDescent="0.25">
      <c r="A572" s="158">
        <v>570</v>
      </c>
      <c r="B572" s="159" t="s">
        <v>434</v>
      </c>
      <c r="C572" s="159" t="s">
        <v>435</v>
      </c>
      <c r="D572" s="159" t="s">
        <v>168</v>
      </c>
      <c r="E572" s="159" t="s">
        <v>36</v>
      </c>
      <c r="F572" s="160" t="s">
        <v>436</v>
      </c>
      <c r="G572" s="160" t="s">
        <v>437</v>
      </c>
      <c r="H572" s="4"/>
      <c r="I572" s="4"/>
      <c r="J572" s="4"/>
      <c r="K572" s="4"/>
      <c r="L572" s="4"/>
      <c r="M572" s="4"/>
      <c r="N572" s="4"/>
      <c r="O572" s="4"/>
      <c r="P572" s="5">
        <f>IF(基本情報登録!$D$10="","",IF(基本情報登録!$D$10=登録データ!D572,1,0))</f>
        <v>1</v>
      </c>
      <c r="Q572" s="3"/>
      <c r="R572" s="3"/>
    </row>
    <row r="573" spans="1:18" x14ac:dyDescent="0.25">
      <c r="A573" s="158">
        <v>571</v>
      </c>
      <c r="B573" s="159" t="s">
        <v>274</v>
      </c>
      <c r="C573" s="159" t="s">
        <v>275</v>
      </c>
      <c r="D573" s="159" t="s">
        <v>168</v>
      </c>
      <c r="E573" s="159" t="s">
        <v>36</v>
      </c>
      <c r="F573" s="160" t="s">
        <v>276</v>
      </c>
      <c r="G573" s="160" t="s">
        <v>277</v>
      </c>
      <c r="H573" s="4"/>
      <c r="I573" s="4"/>
      <c r="J573" s="4"/>
      <c r="K573" s="4"/>
      <c r="L573" s="4"/>
      <c r="M573" s="4"/>
      <c r="N573" s="4"/>
      <c r="O573" s="4"/>
      <c r="P573" s="5">
        <f>IF(基本情報登録!$D$10="","",IF(基本情報登録!$D$10=登録データ!D573,1,0))</f>
        <v>1</v>
      </c>
      <c r="Q573" s="3"/>
      <c r="R573" s="3"/>
    </row>
    <row r="574" spans="1:18" x14ac:dyDescent="0.25">
      <c r="A574" s="158">
        <v>572</v>
      </c>
      <c r="B574" s="159" t="s">
        <v>443</v>
      </c>
      <c r="C574" s="159" t="s">
        <v>444</v>
      </c>
      <c r="D574" s="159" t="s">
        <v>168</v>
      </c>
      <c r="E574" s="159" t="s">
        <v>36</v>
      </c>
      <c r="F574" s="160" t="s">
        <v>118</v>
      </c>
      <c r="G574" s="160" t="s">
        <v>445</v>
      </c>
      <c r="H574" s="4"/>
      <c r="I574" s="4"/>
      <c r="J574" s="4"/>
      <c r="K574" s="4"/>
      <c r="L574" s="4"/>
      <c r="M574" s="4"/>
      <c r="N574" s="4"/>
      <c r="O574" s="4"/>
      <c r="P574" s="5">
        <f>IF(基本情報登録!$D$10="","",IF(基本情報登録!$D$10=登録データ!D574,1,0))</f>
        <v>1</v>
      </c>
      <c r="Q574" s="3"/>
      <c r="R574" s="3"/>
    </row>
    <row r="575" spans="1:18" x14ac:dyDescent="0.25">
      <c r="A575" s="158">
        <v>573</v>
      </c>
      <c r="B575" s="159" t="s">
        <v>294</v>
      </c>
      <c r="C575" s="159" t="s">
        <v>295</v>
      </c>
      <c r="D575" s="159" t="s">
        <v>168</v>
      </c>
      <c r="E575" s="159" t="s">
        <v>36</v>
      </c>
      <c r="F575" s="160" t="s">
        <v>166</v>
      </c>
      <c r="G575" s="160" t="s">
        <v>296</v>
      </c>
      <c r="H575" s="4"/>
      <c r="I575" s="4"/>
      <c r="J575" s="4"/>
      <c r="K575" s="4"/>
      <c r="L575" s="4"/>
      <c r="M575" s="4"/>
      <c r="N575" s="4"/>
      <c r="O575" s="4"/>
      <c r="P575" s="5">
        <f>IF(基本情報登録!$D$10="","",IF(基本情報登録!$D$10=登録データ!D575,1,0))</f>
        <v>1</v>
      </c>
      <c r="Q575" s="3"/>
      <c r="R575" s="3"/>
    </row>
    <row r="576" spans="1:18" x14ac:dyDescent="0.25">
      <c r="A576" s="158">
        <v>574</v>
      </c>
      <c r="B576" s="159" t="s">
        <v>481</v>
      </c>
      <c r="C576" s="159" t="s">
        <v>482</v>
      </c>
      <c r="D576" s="159" t="s">
        <v>202</v>
      </c>
      <c r="E576" s="159" t="s">
        <v>60</v>
      </c>
      <c r="F576" s="160" t="s">
        <v>96</v>
      </c>
      <c r="G576" s="160" t="s">
        <v>483</v>
      </c>
      <c r="H576" s="4"/>
      <c r="I576" s="4"/>
      <c r="J576" s="4"/>
      <c r="K576" s="4"/>
      <c r="L576" s="4"/>
      <c r="M576" s="4"/>
      <c r="N576" s="4"/>
      <c r="O576" s="4"/>
      <c r="P576" s="5">
        <f>IF(基本情報登録!$D$10="","",IF(基本情報登録!$D$10=登録データ!D576,1,0))</f>
        <v>0</v>
      </c>
      <c r="Q576" s="3"/>
      <c r="R576" s="3"/>
    </row>
    <row r="577" spans="1:18" x14ac:dyDescent="0.25">
      <c r="A577" s="158">
        <v>575</v>
      </c>
      <c r="B577" s="159" t="s">
        <v>1127</v>
      </c>
      <c r="C577" s="159" t="s">
        <v>1128</v>
      </c>
      <c r="D577" s="159" t="s">
        <v>202</v>
      </c>
      <c r="E577" s="159" t="s">
        <v>95</v>
      </c>
      <c r="F577" s="160" t="s">
        <v>151</v>
      </c>
      <c r="G577" s="160" t="s">
        <v>1129</v>
      </c>
      <c r="H577" s="4"/>
      <c r="I577" s="4"/>
      <c r="J577" s="4"/>
      <c r="K577" s="4"/>
      <c r="L577" s="4"/>
      <c r="M577" s="4"/>
      <c r="N577" s="4"/>
      <c r="O577" s="4"/>
      <c r="P577" s="5">
        <f>IF(基本情報登録!$D$10="","",IF(基本情報登録!$D$10=登録データ!D577,1,0))</f>
        <v>0</v>
      </c>
      <c r="Q577" s="3"/>
      <c r="R577" s="3"/>
    </row>
    <row r="578" spans="1:18" x14ac:dyDescent="0.25">
      <c r="A578" s="158">
        <v>576</v>
      </c>
      <c r="B578" s="159" t="s">
        <v>1135</v>
      </c>
      <c r="C578" s="159" t="s">
        <v>1136</v>
      </c>
      <c r="D578" s="159" t="s">
        <v>202</v>
      </c>
      <c r="E578" s="159" t="s">
        <v>95</v>
      </c>
      <c r="F578" s="160" t="s">
        <v>166</v>
      </c>
      <c r="G578" s="160" t="s">
        <v>507</v>
      </c>
      <c r="H578" s="4"/>
      <c r="I578" s="4"/>
      <c r="J578" s="4"/>
      <c r="K578" s="4"/>
      <c r="L578" s="4"/>
      <c r="M578" s="4"/>
      <c r="N578" s="4"/>
      <c r="O578" s="4"/>
      <c r="P578" s="5">
        <f>IF(基本情報登録!$D$10="","",IF(基本情報登録!$D$10=登録データ!D578,1,0))</f>
        <v>0</v>
      </c>
      <c r="Q578" s="3"/>
      <c r="R578" s="3"/>
    </row>
    <row r="579" spans="1:18" x14ac:dyDescent="0.25">
      <c r="A579" s="158">
        <v>577</v>
      </c>
      <c r="B579" s="159" t="s">
        <v>1139</v>
      </c>
      <c r="C579" s="159" t="s">
        <v>1140</v>
      </c>
      <c r="D579" s="159" t="s">
        <v>202</v>
      </c>
      <c r="E579" s="159" t="s">
        <v>95</v>
      </c>
      <c r="F579" s="160" t="s">
        <v>28</v>
      </c>
      <c r="G579" s="160" t="s">
        <v>580</v>
      </c>
      <c r="H579" s="4"/>
      <c r="I579" s="4"/>
      <c r="J579" s="4"/>
      <c r="K579" s="4"/>
      <c r="L579" s="4"/>
      <c r="M579" s="4"/>
      <c r="N579" s="4"/>
      <c r="O579" s="4"/>
      <c r="P579" s="5">
        <f>IF(基本情報登録!$D$10="","",IF(基本情報登録!$D$10=登録データ!D579,1,0))</f>
        <v>0</v>
      </c>
      <c r="Q579" s="3"/>
      <c r="R579" s="3"/>
    </row>
    <row r="580" spans="1:18" x14ac:dyDescent="0.25">
      <c r="A580" s="158">
        <v>578</v>
      </c>
      <c r="B580" s="159" t="s">
        <v>1143</v>
      </c>
      <c r="C580" s="159" t="s">
        <v>1144</v>
      </c>
      <c r="D580" s="159" t="s">
        <v>202</v>
      </c>
      <c r="E580" s="159" t="s">
        <v>95</v>
      </c>
      <c r="F580" s="160" t="s">
        <v>118</v>
      </c>
      <c r="G580" s="160" t="s">
        <v>757</v>
      </c>
      <c r="H580" s="4"/>
      <c r="I580" s="4"/>
      <c r="J580" s="4"/>
      <c r="K580" s="4"/>
      <c r="L580" s="4"/>
      <c r="M580" s="4"/>
      <c r="N580" s="4"/>
      <c r="O580" s="4"/>
      <c r="P580" s="5">
        <f>IF(基本情報登録!$D$10="","",IF(基本情報登録!$D$10=登録データ!D580,1,0))</f>
        <v>0</v>
      </c>
      <c r="Q580" s="3"/>
      <c r="R580" s="3"/>
    </row>
    <row r="581" spans="1:18" x14ac:dyDescent="0.25">
      <c r="A581" s="158">
        <v>579</v>
      </c>
      <c r="B581" s="159" t="s">
        <v>1145</v>
      </c>
      <c r="C581" s="159" t="s">
        <v>1146</v>
      </c>
      <c r="D581" s="159" t="s">
        <v>202</v>
      </c>
      <c r="E581" s="159" t="s">
        <v>95</v>
      </c>
      <c r="F581" s="160" t="s">
        <v>118</v>
      </c>
      <c r="G581" s="160" t="s">
        <v>1147</v>
      </c>
      <c r="H581" s="4"/>
      <c r="I581" s="4"/>
      <c r="J581" s="4"/>
      <c r="K581" s="4"/>
      <c r="L581" s="4"/>
      <c r="M581" s="4"/>
      <c r="N581" s="4"/>
      <c r="O581" s="4"/>
      <c r="P581" s="5">
        <f>IF(基本情報登録!$D$10="","",IF(基本情報登録!$D$10=登録データ!D581,1,0))</f>
        <v>0</v>
      </c>
      <c r="Q581" s="3"/>
      <c r="R581" s="3"/>
    </row>
    <row r="582" spans="1:18" x14ac:dyDescent="0.25">
      <c r="A582" s="158">
        <v>580</v>
      </c>
      <c r="B582" s="159" t="s">
        <v>3318</v>
      </c>
      <c r="C582" s="159" t="s">
        <v>1148</v>
      </c>
      <c r="D582" s="159" t="s">
        <v>202</v>
      </c>
      <c r="E582" s="159" t="s">
        <v>95</v>
      </c>
      <c r="F582" s="160" t="s">
        <v>28</v>
      </c>
      <c r="G582" s="160" t="s">
        <v>580</v>
      </c>
      <c r="H582" s="4"/>
      <c r="I582" s="4"/>
      <c r="J582" s="4"/>
      <c r="K582" s="4"/>
      <c r="L582" s="4"/>
      <c r="M582" s="4"/>
      <c r="N582" s="4"/>
      <c r="O582" s="4"/>
      <c r="P582" s="5">
        <f>IF(基本情報登録!$D$10="","",IF(基本情報登録!$D$10=登録データ!D582,1,0))</f>
        <v>0</v>
      </c>
      <c r="Q582" s="3"/>
      <c r="R582" s="3"/>
    </row>
    <row r="583" spans="1:18" x14ac:dyDescent="0.25">
      <c r="A583" s="158">
        <v>581</v>
      </c>
      <c r="B583" s="159" t="s">
        <v>1149</v>
      </c>
      <c r="C583" s="159" t="s">
        <v>1150</v>
      </c>
      <c r="D583" s="159" t="s">
        <v>202</v>
      </c>
      <c r="E583" s="159" t="s">
        <v>95</v>
      </c>
      <c r="F583" s="160" t="s">
        <v>118</v>
      </c>
      <c r="G583" s="160" t="s">
        <v>1111</v>
      </c>
      <c r="H583" s="4"/>
      <c r="I583" s="4"/>
      <c r="J583" s="4"/>
      <c r="K583" s="4"/>
      <c r="L583" s="4"/>
      <c r="M583" s="4"/>
      <c r="N583" s="4"/>
      <c r="O583" s="4"/>
      <c r="P583" s="5">
        <f>IF(基本情報登録!$D$10="","",IF(基本情報登録!$D$10=登録データ!D583,1,0))</f>
        <v>0</v>
      </c>
      <c r="Q583" s="3"/>
      <c r="R583" s="3"/>
    </row>
    <row r="584" spans="1:18" x14ac:dyDescent="0.25">
      <c r="A584" s="158">
        <v>582</v>
      </c>
      <c r="B584" s="159" t="s">
        <v>502</v>
      </c>
      <c r="C584" s="159" t="s">
        <v>503</v>
      </c>
      <c r="D584" s="159" t="s">
        <v>202</v>
      </c>
      <c r="E584" s="159" t="s">
        <v>95</v>
      </c>
      <c r="F584" s="160" t="s">
        <v>143</v>
      </c>
      <c r="G584" s="160" t="s">
        <v>504</v>
      </c>
      <c r="H584" s="4"/>
      <c r="I584" s="4"/>
      <c r="J584" s="4"/>
      <c r="K584" s="4"/>
      <c r="L584" s="4"/>
      <c r="M584" s="4"/>
      <c r="N584" s="4"/>
      <c r="O584" s="4"/>
      <c r="P584" s="5">
        <f>IF(基本情報登録!$D$10="","",IF(基本情報登録!$D$10=登録データ!D584,1,0))</f>
        <v>0</v>
      </c>
      <c r="Q584" s="3"/>
      <c r="R584" s="3"/>
    </row>
    <row r="585" spans="1:18" x14ac:dyDescent="0.25">
      <c r="A585" s="158">
        <v>583</v>
      </c>
      <c r="B585" s="159" t="s">
        <v>2218</v>
      </c>
      <c r="C585" s="159" t="s">
        <v>2219</v>
      </c>
      <c r="D585" s="159" t="s">
        <v>202</v>
      </c>
      <c r="E585" s="159" t="s">
        <v>188</v>
      </c>
      <c r="F585" s="160" t="s">
        <v>52</v>
      </c>
      <c r="G585" s="160" t="s">
        <v>214</v>
      </c>
      <c r="H585" s="4"/>
      <c r="I585" s="4"/>
      <c r="J585" s="4"/>
      <c r="K585" s="4"/>
      <c r="L585" s="4"/>
      <c r="M585" s="4"/>
      <c r="N585" s="4"/>
      <c r="O585" s="4"/>
      <c r="P585" s="5">
        <f>IF(基本情報登録!$D$10="","",IF(基本情報登録!$D$10=登録データ!D585,1,0))</f>
        <v>0</v>
      </c>
      <c r="Q585" s="3"/>
      <c r="R585" s="3"/>
    </row>
    <row r="586" spans="1:18" x14ac:dyDescent="0.25">
      <c r="A586" s="158">
        <v>584</v>
      </c>
      <c r="B586" s="159" t="s">
        <v>1724</v>
      </c>
      <c r="C586" s="159" t="s">
        <v>1725</v>
      </c>
      <c r="D586" s="159" t="s">
        <v>202</v>
      </c>
      <c r="E586" s="159" t="s">
        <v>188</v>
      </c>
      <c r="F586" s="160" t="s">
        <v>151</v>
      </c>
      <c r="G586" s="160" t="s">
        <v>1726</v>
      </c>
      <c r="H586" s="4"/>
      <c r="I586" s="4"/>
      <c r="J586" s="4"/>
      <c r="K586" s="4"/>
      <c r="L586" s="4"/>
      <c r="M586" s="4"/>
      <c r="N586" s="4"/>
      <c r="O586" s="4"/>
      <c r="P586" s="5">
        <f>IF(基本情報登録!$D$10="","",IF(基本情報登録!$D$10=登録データ!D586,1,0))</f>
        <v>0</v>
      </c>
      <c r="Q586" s="3"/>
      <c r="R586" s="3"/>
    </row>
    <row r="587" spans="1:18" x14ac:dyDescent="0.25">
      <c r="A587" s="158">
        <v>585</v>
      </c>
      <c r="B587" s="159" t="s">
        <v>2216</v>
      </c>
      <c r="C587" s="159" t="s">
        <v>2217</v>
      </c>
      <c r="D587" s="159" t="s">
        <v>202</v>
      </c>
      <c r="E587" s="159" t="s">
        <v>188</v>
      </c>
      <c r="F587" s="160" t="s">
        <v>87</v>
      </c>
      <c r="G587" s="160" t="s">
        <v>2214</v>
      </c>
      <c r="H587" s="4"/>
      <c r="I587" s="4"/>
      <c r="J587" s="4"/>
      <c r="K587" s="4"/>
      <c r="L587" s="4"/>
      <c r="M587" s="4"/>
      <c r="N587" s="4"/>
      <c r="O587" s="4"/>
      <c r="P587" s="5">
        <f>IF(基本情報登録!$D$10="","",IF(基本情報登録!$D$10=登録データ!D587,1,0))</f>
        <v>0</v>
      </c>
      <c r="Q587" s="3"/>
      <c r="R587" s="3"/>
    </row>
    <row r="588" spans="1:18" x14ac:dyDescent="0.25">
      <c r="A588" s="158">
        <v>586</v>
      </c>
      <c r="B588" s="159" t="s">
        <v>1984</v>
      </c>
      <c r="C588" s="159" t="s">
        <v>1985</v>
      </c>
      <c r="D588" s="159" t="s">
        <v>202</v>
      </c>
      <c r="E588" s="159" t="s">
        <v>188</v>
      </c>
      <c r="F588" s="160" t="s">
        <v>28</v>
      </c>
      <c r="G588" s="160" t="s">
        <v>1414</v>
      </c>
      <c r="H588" s="4"/>
      <c r="I588" s="4"/>
      <c r="J588" s="4"/>
      <c r="K588" s="4"/>
      <c r="L588" s="4"/>
      <c r="M588" s="4"/>
      <c r="N588" s="4"/>
      <c r="O588" s="4"/>
      <c r="P588" s="5">
        <f>IF(基本情報登録!$D$10="","",IF(基本情報登録!$D$10=登録データ!D588,1,0))</f>
        <v>0</v>
      </c>
      <c r="Q588" s="3"/>
      <c r="R588" s="3"/>
    </row>
    <row r="589" spans="1:18" x14ac:dyDescent="0.25">
      <c r="A589" s="158">
        <v>587</v>
      </c>
      <c r="B589" s="159" t="s">
        <v>1732</v>
      </c>
      <c r="C589" s="159" t="s">
        <v>1733</v>
      </c>
      <c r="D589" s="159" t="s">
        <v>202</v>
      </c>
      <c r="E589" s="159" t="s">
        <v>188</v>
      </c>
      <c r="F589" s="160" t="s">
        <v>118</v>
      </c>
      <c r="G589" s="160" t="s">
        <v>262</v>
      </c>
      <c r="H589" s="4"/>
      <c r="I589" s="4"/>
      <c r="J589" s="4"/>
      <c r="K589" s="4"/>
      <c r="L589" s="4"/>
      <c r="M589" s="4"/>
      <c r="N589" s="4"/>
      <c r="O589" s="4"/>
      <c r="P589" s="5">
        <f>IF(基本情報登録!$D$10="","",IF(基本情報登録!$D$10=登録データ!D589,1,0))</f>
        <v>0</v>
      </c>
      <c r="Q589" s="3"/>
      <c r="R589" s="3"/>
    </row>
    <row r="590" spans="1:18" x14ac:dyDescent="0.25">
      <c r="A590" s="158">
        <v>588</v>
      </c>
      <c r="B590" s="159" t="s">
        <v>2349</v>
      </c>
      <c r="C590" s="159" t="s">
        <v>2350</v>
      </c>
      <c r="D590" s="159" t="s">
        <v>202</v>
      </c>
      <c r="E590" s="159" t="s">
        <v>188</v>
      </c>
      <c r="F590" s="160" t="s">
        <v>118</v>
      </c>
      <c r="G590" s="160" t="s">
        <v>780</v>
      </c>
      <c r="H590" s="4"/>
      <c r="I590" s="4"/>
      <c r="J590" s="4"/>
      <c r="K590" s="4"/>
      <c r="L590" s="4"/>
      <c r="M590" s="4"/>
      <c r="N590" s="4"/>
      <c r="O590" s="4"/>
      <c r="P590" s="5">
        <f>IF(基本情報登録!$D$10="","",IF(基本情報登録!$D$10=登録データ!D590,1,0))</f>
        <v>0</v>
      </c>
      <c r="Q590" s="3"/>
      <c r="R590" s="3"/>
    </row>
    <row r="591" spans="1:18" x14ac:dyDescent="0.25">
      <c r="A591" s="158">
        <v>589</v>
      </c>
      <c r="B591" s="159" t="s">
        <v>3319</v>
      </c>
      <c r="C591" s="159" t="s">
        <v>2215</v>
      </c>
      <c r="D591" s="159" t="s">
        <v>202</v>
      </c>
      <c r="E591" s="159" t="s">
        <v>188</v>
      </c>
      <c r="F591" s="160" t="s">
        <v>52</v>
      </c>
      <c r="G591" s="160" t="s">
        <v>104</v>
      </c>
      <c r="H591" s="4"/>
      <c r="I591" s="4"/>
      <c r="J591" s="4"/>
      <c r="K591" s="4"/>
      <c r="L591" s="4"/>
      <c r="M591" s="4"/>
      <c r="N591" s="4"/>
      <c r="O591" s="4"/>
      <c r="P591" s="5">
        <f>IF(基本情報登録!$D$10="","",IF(基本情報登録!$D$10=登録データ!D591,1,0))</f>
        <v>0</v>
      </c>
      <c r="Q591" s="3"/>
      <c r="R591" s="3"/>
    </row>
    <row r="592" spans="1:18" x14ac:dyDescent="0.25">
      <c r="A592" s="158">
        <v>590</v>
      </c>
      <c r="B592" s="159" t="s">
        <v>2388</v>
      </c>
      <c r="C592" s="159" t="s">
        <v>2389</v>
      </c>
      <c r="D592" s="159" t="s">
        <v>202</v>
      </c>
      <c r="E592" s="159" t="s">
        <v>188</v>
      </c>
      <c r="F592" s="160" t="s">
        <v>96</v>
      </c>
      <c r="G592" s="160" t="s">
        <v>874</v>
      </c>
      <c r="H592" s="4"/>
      <c r="I592" s="4"/>
      <c r="J592" s="4"/>
      <c r="K592" s="4"/>
      <c r="L592" s="4"/>
      <c r="M592" s="4"/>
      <c r="N592" s="4"/>
      <c r="O592" s="4"/>
      <c r="P592" s="5">
        <f>IF(基本情報登録!$D$10="","",IF(基本情報登録!$D$10=登録データ!D592,1,0))</f>
        <v>0</v>
      </c>
      <c r="Q592" s="3"/>
      <c r="R592" s="3"/>
    </row>
    <row r="593" spans="1:18" x14ac:dyDescent="0.25">
      <c r="A593" s="158">
        <v>591</v>
      </c>
      <c r="B593" s="159" t="s">
        <v>1988</v>
      </c>
      <c r="C593" s="159" t="s">
        <v>1989</v>
      </c>
      <c r="D593" s="159" t="s">
        <v>202</v>
      </c>
      <c r="E593" s="159" t="s">
        <v>188</v>
      </c>
      <c r="F593" s="160" t="s">
        <v>421</v>
      </c>
      <c r="G593" s="160" t="s">
        <v>1990</v>
      </c>
      <c r="H593" s="4"/>
      <c r="I593" s="4"/>
      <c r="J593" s="4"/>
      <c r="K593" s="4"/>
      <c r="L593" s="4"/>
      <c r="M593" s="4"/>
      <c r="N593" s="4"/>
      <c r="O593" s="4"/>
      <c r="P593" s="5">
        <f>IF(基本情報登録!$D$10="","",IF(基本情報登録!$D$10=登録データ!D593,1,0))</f>
        <v>0</v>
      </c>
      <c r="Q593" s="3"/>
      <c r="R593" s="3"/>
    </row>
    <row r="594" spans="1:18" x14ac:dyDescent="0.25">
      <c r="A594" s="158">
        <v>592</v>
      </c>
      <c r="B594" s="159" t="s">
        <v>1730</v>
      </c>
      <c r="C594" s="159" t="s">
        <v>1731</v>
      </c>
      <c r="D594" s="159" t="s">
        <v>202</v>
      </c>
      <c r="E594" s="159" t="s">
        <v>188</v>
      </c>
      <c r="F594" s="160" t="s">
        <v>96</v>
      </c>
      <c r="G594" s="160" t="s">
        <v>686</v>
      </c>
      <c r="H594" s="4"/>
      <c r="I594" s="4"/>
      <c r="J594" s="4"/>
      <c r="K594" s="4"/>
      <c r="L594" s="4"/>
      <c r="M594" s="4"/>
      <c r="N594" s="4"/>
      <c r="O594" s="4"/>
      <c r="P594" s="5">
        <f>IF(基本情報登録!$D$10="","",IF(基本情報登録!$D$10=登録データ!D594,1,0))</f>
        <v>0</v>
      </c>
      <c r="Q594" s="3"/>
      <c r="R594" s="3"/>
    </row>
    <row r="595" spans="1:18" x14ac:dyDescent="0.25">
      <c r="A595" s="158">
        <v>593</v>
      </c>
      <c r="B595" s="159" t="s">
        <v>1840</v>
      </c>
      <c r="C595" s="159" t="s">
        <v>1841</v>
      </c>
      <c r="D595" s="159" t="s">
        <v>393</v>
      </c>
      <c r="E595" s="159" t="s">
        <v>60</v>
      </c>
      <c r="F595" s="160" t="s">
        <v>143</v>
      </c>
      <c r="G595" s="160" t="s">
        <v>888</v>
      </c>
      <c r="H595" s="4"/>
      <c r="I595" s="4"/>
      <c r="J595" s="4"/>
      <c r="K595" s="4"/>
      <c r="L595" s="4"/>
      <c r="M595" s="4"/>
      <c r="N595" s="4"/>
      <c r="O595" s="4"/>
      <c r="P595" s="5">
        <f>IF(基本情報登録!$D$10="","",IF(基本情報登録!$D$10=登録データ!D595,1,0))</f>
        <v>0</v>
      </c>
      <c r="Q595" s="3"/>
      <c r="R595" s="3"/>
    </row>
    <row r="596" spans="1:18" x14ac:dyDescent="0.25">
      <c r="A596" s="158">
        <v>594</v>
      </c>
      <c r="B596" s="159" t="s">
        <v>3320</v>
      </c>
      <c r="C596" s="159" t="s">
        <v>1842</v>
      </c>
      <c r="D596" s="159" t="s">
        <v>393</v>
      </c>
      <c r="E596" s="159" t="s">
        <v>60</v>
      </c>
      <c r="F596" s="160" t="s">
        <v>118</v>
      </c>
      <c r="G596" s="160" t="s">
        <v>574</v>
      </c>
      <c r="H596" s="4"/>
      <c r="I596" s="4"/>
      <c r="J596" s="4"/>
      <c r="K596" s="4"/>
      <c r="L596" s="4"/>
      <c r="M596" s="4"/>
      <c r="N596" s="4"/>
      <c r="O596" s="4"/>
      <c r="P596" s="5">
        <f>IF(基本情報登録!$D$10="","",IF(基本情報登録!$D$10=登録データ!D596,1,0))</f>
        <v>0</v>
      </c>
      <c r="Q596" s="3"/>
      <c r="R596" s="3"/>
    </row>
    <row r="597" spans="1:18" x14ac:dyDescent="0.25">
      <c r="A597" s="158">
        <v>595</v>
      </c>
      <c r="B597" s="159" t="s">
        <v>1843</v>
      </c>
      <c r="C597" s="159" t="s">
        <v>1844</v>
      </c>
      <c r="D597" s="159" t="s">
        <v>393</v>
      </c>
      <c r="E597" s="159" t="s">
        <v>60</v>
      </c>
      <c r="F597" s="160" t="s">
        <v>96</v>
      </c>
      <c r="G597" s="160" t="s">
        <v>1373</v>
      </c>
      <c r="H597" s="4"/>
      <c r="I597" s="4"/>
      <c r="J597" s="4"/>
      <c r="K597" s="4"/>
      <c r="L597" s="4"/>
      <c r="M597" s="4"/>
      <c r="N597" s="4"/>
      <c r="O597" s="4"/>
      <c r="P597" s="5">
        <f>IF(基本情報登録!$D$10="","",IF(基本情報登録!$D$10=登録データ!D597,1,0))</f>
        <v>0</v>
      </c>
      <c r="Q597" s="3"/>
      <c r="R597" s="3"/>
    </row>
    <row r="598" spans="1:18" x14ac:dyDescent="0.25">
      <c r="A598" s="158">
        <v>596</v>
      </c>
      <c r="B598" s="159" t="s">
        <v>1845</v>
      </c>
      <c r="C598" s="159" t="s">
        <v>1846</v>
      </c>
      <c r="D598" s="159" t="s">
        <v>393</v>
      </c>
      <c r="E598" s="159" t="s">
        <v>60</v>
      </c>
      <c r="F598" s="160" t="s">
        <v>143</v>
      </c>
      <c r="G598" s="160" t="s">
        <v>888</v>
      </c>
      <c r="H598" s="4"/>
      <c r="I598" s="4"/>
      <c r="J598" s="4"/>
      <c r="K598" s="4"/>
      <c r="L598" s="4"/>
      <c r="M598" s="4"/>
      <c r="N598" s="4"/>
      <c r="O598" s="4"/>
      <c r="P598" s="5">
        <f>IF(基本情報登録!$D$10="","",IF(基本情報登録!$D$10=登録データ!D598,1,0))</f>
        <v>0</v>
      </c>
      <c r="Q598" s="3"/>
      <c r="R598" s="3"/>
    </row>
    <row r="599" spans="1:18" x14ac:dyDescent="0.25">
      <c r="A599" s="158">
        <v>597</v>
      </c>
      <c r="B599" s="159" t="s">
        <v>1847</v>
      </c>
      <c r="C599" s="159" t="s">
        <v>1848</v>
      </c>
      <c r="D599" s="159" t="s">
        <v>393</v>
      </c>
      <c r="E599" s="159" t="s">
        <v>60</v>
      </c>
      <c r="F599" s="160" t="s">
        <v>131</v>
      </c>
      <c r="G599" s="160" t="s">
        <v>1849</v>
      </c>
      <c r="H599" s="4"/>
      <c r="I599" s="4"/>
      <c r="J599" s="4"/>
      <c r="K599" s="4"/>
      <c r="L599" s="4"/>
      <c r="M599" s="4"/>
      <c r="N599" s="4"/>
      <c r="O599" s="4"/>
      <c r="P599" s="5">
        <f>IF(基本情報登録!$D$10="","",IF(基本情報登録!$D$10=登録データ!D599,1,0))</f>
        <v>0</v>
      </c>
      <c r="Q599" s="3"/>
      <c r="R599" s="3"/>
    </row>
    <row r="600" spans="1:18" x14ac:dyDescent="0.25">
      <c r="A600" s="158">
        <v>598</v>
      </c>
      <c r="B600" s="159" t="s">
        <v>1851</v>
      </c>
      <c r="C600" s="159" t="s">
        <v>1852</v>
      </c>
      <c r="D600" s="159" t="s">
        <v>393</v>
      </c>
      <c r="E600" s="159" t="s">
        <v>60</v>
      </c>
      <c r="F600" s="160" t="s">
        <v>552</v>
      </c>
      <c r="G600" s="160" t="s">
        <v>1853</v>
      </c>
      <c r="H600" s="4"/>
      <c r="I600" s="4"/>
      <c r="J600" s="4"/>
      <c r="K600" s="4"/>
      <c r="L600" s="4"/>
      <c r="M600" s="4"/>
      <c r="N600" s="4"/>
      <c r="O600" s="4"/>
      <c r="P600" s="5">
        <f>IF(基本情報登録!$D$10="","",IF(基本情報登録!$D$10=登録データ!D600,1,0))</f>
        <v>0</v>
      </c>
      <c r="Q600" s="3"/>
      <c r="R600" s="3"/>
    </row>
    <row r="601" spans="1:18" x14ac:dyDescent="0.25">
      <c r="A601" s="158">
        <v>599</v>
      </c>
      <c r="B601" s="159" t="s">
        <v>1854</v>
      </c>
      <c r="C601" s="159" t="s">
        <v>1855</v>
      </c>
      <c r="D601" s="159" t="s">
        <v>393</v>
      </c>
      <c r="E601" s="159" t="s">
        <v>60</v>
      </c>
      <c r="F601" s="160" t="s">
        <v>542</v>
      </c>
      <c r="G601" s="160" t="s">
        <v>1856</v>
      </c>
      <c r="H601" s="4"/>
      <c r="I601" s="4"/>
      <c r="J601" s="4"/>
      <c r="K601" s="4"/>
      <c r="L601" s="4"/>
      <c r="M601" s="4"/>
      <c r="N601" s="4"/>
      <c r="O601" s="4"/>
      <c r="P601" s="5">
        <f>IF(基本情報登録!$D$10="","",IF(基本情報登録!$D$10=登録データ!D601,1,0))</f>
        <v>0</v>
      </c>
      <c r="Q601" s="3"/>
      <c r="R601" s="3"/>
    </row>
    <row r="602" spans="1:18" x14ac:dyDescent="0.25">
      <c r="A602" s="158">
        <v>600</v>
      </c>
      <c r="B602" s="159" t="s">
        <v>1857</v>
      </c>
      <c r="C602" s="159" t="s">
        <v>1858</v>
      </c>
      <c r="D602" s="159" t="s">
        <v>393</v>
      </c>
      <c r="E602" s="159" t="s">
        <v>95</v>
      </c>
      <c r="F602" s="160" t="s">
        <v>1481</v>
      </c>
      <c r="G602" s="160" t="s">
        <v>1859</v>
      </c>
      <c r="H602" s="4"/>
      <c r="I602" s="4"/>
      <c r="J602" s="4"/>
      <c r="K602" s="4"/>
      <c r="L602" s="4"/>
      <c r="M602" s="4"/>
      <c r="N602" s="4"/>
      <c r="O602" s="4"/>
      <c r="P602" s="5">
        <f>IF(基本情報登録!$D$10="","",IF(基本情報登録!$D$10=登録データ!D602,1,0))</f>
        <v>0</v>
      </c>
      <c r="Q602" s="3"/>
      <c r="R602" s="3"/>
    </row>
    <row r="603" spans="1:18" x14ac:dyDescent="0.25">
      <c r="A603" s="158">
        <v>601</v>
      </c>
      <c r="B603" s="159" t="s">
        <v>1860</v>
      </c>
      <c r="C603" s="159" t="s">
        <v>1861</v>
      </c>
      <c r="D603" s="159" t="s">
        <v>393</v>
      </c>
      <c r="E603" s="159" t="s">
        <v>95</v>
      </c>
      <c r="F603" s="160" t="s">
        <v>28</v>
      </c>
      <c r="G603" s="160" t="s">
        <v>833</v>
      </c>
      <c r="H603" s="4"/>
      <c r="I603" s="4"/>
      <c r="J603" s="4"/>
      <c r="K603" s="4"/>
      <c r="L603" s="4"/>
      <c r="M603" s="4"/>
      <c r="N603" s="4"/>
      <c r="O603" s="4"/>
      <c r="P603" s="5">
        <f>IF(基本情報登録!$D$10="","",IF(基本情報登録!$D$10=登録データ!D603,1,0))</f>
        <v>0</v>
      </c>
      <c r="Q603" s="3"/>
      <c r="R603" s="3"/>
    </row>
    <row r="604" spans="1:18" x14ac:dyDescent="0.25">
      <c r="A604" s="158">
        <v>602</v>
      </c>
      <c r="B604" s="159" t="s">
        <v>1862</v>
      </c>
      <c r="C604" s="159" t="s">
        <v>1863</v>
      </c>
      <c r="D604" s="159" t="s">
        <v>393</v>
      </c>
      <c r="E604" s="159" t="s">
        <v>95</v>
      </c>
      <c r="F604" s="160" t="s">
        <v>96</v>
      </c>
      <c r="G604" s="160" t="s">
        <v>874</v>
      </c>
      <c r="H604" s="4"/>
      <c r="I604" s="4"/>
      <c r="J604" s="4"/>
      <c r="K604" s="4"/>
      <c r="L604" s="4"/>
      <c r="M604" s="4"/>
      <c r="N604" s="4"/>
      <c r="O604" s="4"/>
      <c r="P604" s="5">
        <f>IF(基本情報登録!$D$10="","",IF(基本情報登録!$D$10=登録データ!D604,1,0))</f>
        <v>0</v>
      </c>
      <c r="Q604" s="3"/>
      <c r="R604" s="3"/>
    </row>
    <row r="605" spans="1:18" x14ac:dyDescent="0.25">
      <c r="A605" s="158">
        <v>603</v>
      </c>
      <c r="B605" s="159" t="s">
        <v>2137</v>
      </c>
      <c r="C605" s="159" t="s">
        <v>2138</v>
      </c>
      <c r="D605" s="159" t="s">
        <v>393</v>
      </c>
      <c r="E605" s="159" t="s">
        <v>188</v>
      </c>
      <c r="F605" s="160" t="s">
        <v>143</v>
      </c>
      <c r="G605" s="160" t="s">
        <v>888</v>
      </c>
      <c r="H605" s="4"/>
      <c r="I605" s="4"/>
      <c r="J605" s="4"/>
      <c r="K605" s="4"/>
      <c r="L605" s="4"/>
      <c r="M605" s="4"/>
      <c r="N605" s="4"/>
      <c r="O605" s="4"/>
      <c r="P605" s="5">
        <f>IF(基本情報登録!$D$10="","",IF(基本情報登録!$D$10=登録データ!D605,1,0))</f>
        <v>0</v>
      </c>
      <c r="Q605" s="3"/>
      <c r="R605" s="3"/>
    </row>
    <row r="606" spans="1:18" x14ac:dyDescent="0.25">
      <c r="A606" s="158">
        <v>604</v>
      </c>
      <c r="B606" s="159" t="s">
        <v>2124</v>
      </c>
      <c r="C606" s="159" t="s">
        <v>2125</v>
      </c>
      <c r="D606" s="159" t="s">
        <v>393</v>
      </c>
      <c r="E606" s="159" t="s">
        <v>188</v>
      </c>
      <c r="F606" s="160" t="s">
        <v>1423</v>
      </c>
      <c r="G606" s="160" t="s">
        <v>2126</v>
      </c>
      <c r="H606" s="4"/>
      <c r="I606" s="4"/>
      <c r="J606" s="4"/>
      <c r="K606" s="4"/>
      <c r="L606" s="4"/>
      <c r="M606" s="4"/>
      <c r="N606" s="4"/>
      <c r="O606" s="4"/>
      <c r="P606" s="5">
        <f>IF(基本情報登録!$D$10="","",IF(基本情報登録!$D$10=登録データ!D606,1,0))</f>
        <v>0</v>
      </c>
      <c r="Q606" s="3"/>
      <c r="R606" s="3"/>
    </row>
    <row r="607" spans="1:18" x14ac:dyDescent="0.25">
      <c r="A607" s="158">
        <v>605</v>
      </c>
      <c r="B607" s="159" t="s">
        <v>2127</v>
      </c>
      <c r="C607" s="159" t="s">
        <v>2128</v>
      </c>
      <c r="D607" s="159" t="s">
        <v>393</v>
      </c>
      <c r="E607" s="159" t="s">
        <v>188</v>
      </c>
      <c r="F607" s="160" t="s">
        <v>143</v>
      </c>
      <c r="G607" s="160" t="s">
        <v>1195</v>
      </c>
      <c r="H607" s="4"/>
      <c r="I607" s="4"/>
      <c r="J607" s="4"/>
      <c r="K607" s="4"/>
      <c r="L607" s="4"/>
      <c r="M607" s="4"/>
      <c r="N607" s="4"/>
      <c r="O607" s="4"/>
      <c r="P607" s="5">
        <f>IF(基本情報登録!$D$10="","",IF(基本情報登録!$D$10=登録データ!D607,1,0))</f>
        <v>0</v>
      </c>
      <c r="Q607" s="3"/>
      <c r="R607" s="3"/>
    </row>
    <row r="608" spans="1:18" x14ac:dyDescent="0.25">
      <c r="A608" s="158">
        <v>606</v>
      </c>
      <c r="B608" s="159" t="s">
        <v>2129</v>
      </c>
      <c r="C608" s="159" t="s">
        <v>2130</v>
      </c>
      <c r="D608" s="159" t="s">
        <v>393</v>
      </c>
      <c r="E608" s="159" t="s">
        <v>188</v>
      </c>
      <c r="F608" s="160" t="s">
        <v>118</v>
      </c>
      <c r="G608" s="160" t="s">
        <v>1511</v>
      </c>
      <c r="H608" s="4"/>
      <c r="I608" s="4"/>
      <c r="J608" s="4"/>
      <c r="K608" s="4"/>
      <c r="L608" s="4"/>
      <c r="M608" s="4"/>
      <c r="N608" s="4"/>
      <c r="O608" s="4"/>
      <c r="P608" s="5">
        <f>IF(基本情報登録!$D$10="","",IF(基本情報登録!$D$10=登録データ!D608,1,0))</f>
        <v>0</v>
      </c>
      <c r="Q608" s="3"/>
      <c r="R608" s="3"/>
    </row>
    <row r="609" spans="1:18" x14ac:dyDescent="0.25">
      <c r="A609" s="158">
        <v>607</v>
      </c>
      <c r="B609" s="159" t="s">
        <v>2131</v>
      </c>
      <c r="C609" s="159" t="s">
        <v>2132</v>
      </c>
      <c r="D609" s="159" t="s">
        <v>393</v>
      </c>
      <c r="E609" s="159" t="s">
        <v>188</v>
      </c>
      <c r="F609" s="160" t="s">
        <v>87</v>
      </c>
      <c r="G609" s="160" t="s">
        <v>4523</v>
      </c>
      <c r="H609" s="4"/>
      <c r="I609" s="4"/>
      <c r="J609" s="4"/>
      <c r="K609" s="4"/>
      <c r="L609" s="4"/>
      <c r="M609" s="4"/>
      <c r="N609" s="4"/>
      <c r="O609" s="4"/>
      <c r="P609" s="5">
        <f>IF(基本情報登録!$D$10="","",IF(基本情報登録!$D$10=登録データ!D609,1,0))</f>
        <v>0</v>
      </c>
      <c r="Q609" s="3"/>
      <c r="R609" s="3"/>
    </row>
    <row r="610" spans="1:18" x14ac:dyDescent="0.25">
      <c r="A610" s="158">
        <v>608</v>
      </c>
      <c r="B610" s="159" t="s">
        <v>2133</v>
      </c>
      <c r="C610" s="159" t="s">
        <v>811</v>
      </c>
      <c r="D610" s="159" t="s">
        <v>393</v>
      </c>
      <c r="E610" s="159" t="s">
        <v>188</v>
      </c>
      <c r="F610" s="160" t="s">
        <v>143</v>
      </c>
      <c r="G610" s="160" t="s">
        <v>1061</v>
      </c>
      <c r="H610" s="4"/>
      <c r="I610" s="4"/>
      <c r="J610" s="4"/>
      <c r="K610" s="4"/>
      <c r="L610" s="4"/>
      <c r="M610" s="4"/>
      <c r="N610" s="4"/>
      <c r="O610" s="4"/>
      <c r="P610" s="5">
        <f>IF(基本情報登録!$D$10="","",IF(基本情報登録!$D$10=登録データ!D610,1,0))</f>
        <v>0</v>
      </c>
      <c r="Q610" s="3"/>
      <c r="R610" s="3"/>
    </row>
    <row r="611" spans="1:18" x14ac:dyDescent="0.25">
      <c r="A611" s="158">
        <v>609</v>
      </c>
      <c r="B611" s="159" t="s">
        <v>2134</v>
      </c>
      <c r="C611" s="159" t="s">
        <v>2135</v>
      </c>
      <c r="D611" s="159" t="s">
        <v>393</v>
      </c>
      <c r="E611" s="159" t="s">
        <v>188</v>
      </c>
      <c r="F611" s="160" t="s">
        <v>1348</v>
      </c>
      <c r="G611" s="160" t="s">
        <v>2136</v>
      </c>
      <c r="H611" s="4"/>
      <c r="I611" s="4"/>
      <c r="J611" s="4"/>
      <c r="K611" s="4"/>
      <c r="L611" s="4"/>
      <c r="M611" s="4"/>
      <c r="N611" s="4"/>
      <c r="O611" s="4"/>
      <c r="P611" s="5">
        <f>IF(基本情報登録!$D$10="","",IF(基本情報登録!$D$10=登録データ!D611,1,0))</f>
        <v>0</v>
      </c>
      <c r="Q611" s="3"/>
      <c r="R611" s="3"/>
    </row>
    <row r="612" spans="1:18" x14ac:dyDescent="0.25">
      <c r="A612" s="158">
        <v>610</v>
      </c>
      <c r="B612" s="159" t="s">
        <v>2139</v>
      </c>
      <c r="C612" s="159" t="s">
        <v>2140</v>
      </c>
      <c r="D612" s="159" t="s">
        <v>393</v>
      </c>
      <c r="E612" s="159" t="s">
        <v>188</v>
      </c>
      <c r="F612" s="160" t="s">
        <v>143</v>
      </c>
      <c r="G612" s="160" t="s">
        <v>1400</v>
      </c>
      <c r="H612" s="4"/>
      <c r="I612" s="4"/>
      <c r="J612" s="4"/>
      <c r="K612" s="4"/>
      <c r="L612" s="4"/>
      <c r="M612" s="4"/>
      <c r="N612" s="4"/>
      <c r="O612" s="4"/>
      <c r="P612" s="5">
        <f>IF(基本情報登録!$D$10="","",IF(基本情報登録!$D$10=登録データ!D612,1,0))</f>
        <v>0</v>
      </c>
      <c r="Q612" s="3"/>
      <c r="R612" s="3"/>
    </row>
    <row r="613" spans="1:18" x14ac:dyDescent="0.25">
      <c r="A613" s="158">
        <v>611</v>
      </c>
      <c r="B613" s="159" t="s">
        <v>2141</v>
      </c>
      <c r="C613" s="159" t="s">
        <v>2142</v>
      </c>
      <c r="D613" s="159" t="s">
        <v>393</v>
      </c>
      <c r="E613" s="159" t="s">
        <v>188</v>
      </c>
      <c r="F613" s="160" t="s">
        <v>118</v>
      </c>
      <c r="G613" s="160" t="s">
        <v>637</v>
      </c>
      <c r="H613" s="4"/>
      <c r="I613" s="4"/>
      <c r="J613" s="4"/>
      <c r="K613" s="4"/>
      <c r="L613" s="4"/>
      <c r="M613" s="4"/>
      <c r="N613" s="4"/>
      <c r="O613" s="4"/>
      <c r="P613" s="5">
        <f>IF(基本情報登録!$D$10="","",IF(基本情報登録!$D$10=登録データ!D613,1,0))</f>
        <v>0</v>
      </c>
      <c r="Q613" s="3"/>
      <c r="R613" s="3"/>
    </row>
    <row r="614" spans="1:18" x14ac:dyDescent="0.25">
      <c r="A614" s="158">
        <v>612</v>
      </c>
      <c r="B614" s="159" t="s">
        <v>2143</v>
      </c>
      <c r="C614" s="159" t="s">
        <v>2144</v>
      </c>
      <c r="D614" s="159" t="s">
        <v>393</v>
      </c>
      <c r="E614" s="159" t="s">
        <v>188</v>
      </c>
      <c r="F614" s="160" t="s">
        <v>131</v>
      </c>
      <c r="G614" s="160" t="s">
        <v>737</v>
      </c>
      <c r="H614" s="4"/>
      <c r="I614" s="4"/>
      <c r="J614" s="4"/>
      <c r="K614" s="4"/>
      <c r="L614" s="4"/>
      <c r="M614" s="4"/>
      <c r="N614" s="4"/>
      <c r="O614" s="4"/>
      <c r="P614" s="5">
        <f>IF(基本情報登録!$D$10="","",IF(基本情報登録!$D$10=登録データ!D614,1,0))</f>
        <v>0</v>
      </c>
      <c r="Q614" s="3"/>
      <c r="R614" s="3"/>
    </row>
    <row r="615" spans="1:18" x14ac:dyDescent="0.25">
      <c r="A615" s="158">
        <v>613</v>
      </c>
      <c r="B615" s="159" t="s">
        <v>1435</v>
      </c>
      <c r="C615" s="159" t="s">
        <v>1436</v>
      </c>
      <c r="D615" s="159" t="s">
        <v>388</v>
      </c>
      <c r="E615" s="159" t="s">
        <v>225</v>
      </c>
      <c r="F615" s="160" t="s">
        <v>87</v>
      </c>
      <c r="G615" s="160" t="s">
        <v>1323</v>
      </c>
      <c r="H615" s="4"/>
      <c r="I615" s="4"/>
      <c r="J615" s="4"/>
      <c r="K615" s="4"/>
      <c r="L615" s="4"/>
      <c r="M615" s="4"/>
      <c r="N615" s="4"/>
      <c r="O615" s="4"/>
      <c r="P615" s="5">
        <f>IF(基本情報登録!$D$10="","",IF(基本情報登録!$D$10=登録データ!D615,1,0))</f>
        <v>0</v>
      </c>
      <c r="Q615" s="3"/>
      <c r="R615" s="3"/>
    </row>
    <row r="616" spans="1:18" x14ac:dyDescent="0.25">
      <c r="A616" s="158">
        <v>614</v>
      </c>
      <c r="B616" s="159" t="s">
        <v>1437</v>
      </c>
      <c r="C616" s="159" t="s">
        <v>1438</v>
      </c>
      <c r="D616" s="159" t="s">
        <v>388</v>
      </c>
      <c r="E616" s="159" t="s">
        <v>225</v>
      </c>
      <c r="F616" s="160" t="s">
        <v>552</v>
      </c>
      <c r="G616" s="160" t="s">
        <v>1439</v>
      </c>
      <c r="H616" s="4"/>
      <c r="I616" s="4"/>
      <c r="J616" s="4"/>
      <c r="K616" s="4"/>
      <c r="L616" s="4"/>
      <c r="M616" s="4"/>
      <c r="N616" s="4"/>
      <c r="O616" s="4"/>
      <c r="P616" s="5">
        <f>IF(基本情報登録!$D$10="","",IF(基本情報登録!$D$10=登録データ!D616,1,0))</f>
        <v>0</v>
      </c>
      <c r="Q616" s="3"/>
      <c r="R616" s="3"/>
    </row>
    <row r="617" spans="1:18" x14ac:dyDescent="0.25">
      <c r="A617" s="158">
        <v>615</v>
      </c>
      <c r="B617" s="159" t="s">
        <v>1440</v>
      </c>
      <c r="C617" s="159" t="s">
        <v>3321</v>
      </c>
      <c r="D617" s="159" t="s">
        <v>388</v>
      </c>
      <c r="E617" s="159" t="s">
        <v>386</v>
      </c>
      <c r="F617" s="160" t="s">
        <v>52</v>
      </c>
      <c r="G617" s="160" t="s">
        <v>1441</v>
      </c>
      <c r="H617" s="4"/>
      <c r="I617" s="4"/>
      <c r="J617" s="4"/>
      <c r="K617" s="4"/>
      <c r="L617" s="4"/>
      <c r="M617" s="4"/>
      <c r="N617" s="4"/>
      <c r="O617" s="4"/>
      <c r="P617" s="5">
        <f>IF(基本情報登録!$D$10="","",IF(基本情報登録!$D$10=登録データ!D617,1,0))</f>
        <v>0</v>
      </c>
      <c r="Q617" s="3"/>
      <c r="R617" s="3"/>
    </row>
    <row r="618" spans="1:18" x14ac:dyDescent="0.25">
      <c r="A618" s="158">
        <v>616</v>
      </c>
      <c r="B618" s="159" t="s">
        <v>1443</v>
      </c>
      <c r="C618" s="159" t="s">
        <v>1444</v>
      </c>
      <c r="D618" s="159" t="s">
        <v>388</v>
      </c>
      <c r="E618" s="159" t="s">
        <v>60</v>
      </c>
      <c r="F618" s="160" t="s">
        <v>556</v>
      </c>
      <c r="G618" s="160" t="s">
        <v>1445</v>
      </c>
      <c r="H618" s="4"/>
      <c r="I618" s="4"/>
      <c r="J618" s="4"/>
      <c r="K618" s="4"/>
      <c r="L618" s="4"/>
      <c r="M618" s="4"/>
      <c r="N618" s="4"/>
      <c r="O618" s="4"/>
      <c r="P618" s="5">
        <f>IF(基本情報登録!$D$10="","",IF(基本情報登録!$D$10=登録データ!D618,1,0))</f>
        <v>0</v>
      </c>
      <c r="Q618" s="3"/>
      <c r="R618" s="3"/>
    </row>
    <row r="619" spans="1:18" x14ac:dyDescent="0.25">
      <c r="A619" s="158">
        <v>617</v>
      </c>
      <c r="B619" s="159" t="s">
        <v>1451</v>
      </c>
      <c r="C619" s="159" t="s">
        <v>1452</v>
      </c>
      <c r="D619" s="159" t="s">
        <v>388</v>
      </c>
      <c r="E619" s="159" t="s">
        <v>60</v>
      </c>
      <c r="F619" s="160" t="s">
        <v>406</v>
      </c>
      <c r="G619" s="160" t="s">
        <v>1453</v>
      </c>
      <c r="H619" s="4"/>
      <c r="I619" s="4"/>
      <c r="J619" s="4"/>
      <c r="K619" s="4"/>
      <c r="L619" s="4"/>
      <c r="M619" s="4"/>
      <c r="N619" s="4"/>
      <c r="O619" s="4"/>
      <c r="P619" s="5">
        <f>IF(基本情報登録!$D$10="","",IF(基本情報登録!$D$10=登録データ!D619,1,0))</f>
        <v>0</v>
      </c>
      <c r="Q619" s="3"/>
      <c r="R619" s="3"/>
    </row>
    <row r="620" spans="1:18" x14ac:dyDescent="0.25">
      <c r="A620" s="158">
        <v>618</v>
      </c>
      <c r="B620" s="159" t="s">
        <v>1472</v>
      </c>
      <c r="C620" s="159" t="s">
        <v>687</v>
      </c>
      <c r="D620" s="159" t="s">
        <v>388</v>
      </c>
      <c r="E620" s="159" t="s">
        <v>95</v>
      </c>
      <c r="F620" s="160" t="s">
        <v>1348</v>
      </c>
      <c r="G620" s="160" t="s">
        <v>1473</v>
      </c>
      <c r="H620" s="4"/>
      <c r="I620" s="4"/>
      <c r="J620" s="4"/>
      <c r="K620" s="4"/>
      <c r="L620" s="4"/>
      <c r="M620" s="4"/>
      <c r="N620" s="4"/>
      <c r="O620" s="4"/>
      <c r="P620" s="5">
        <f>IF(基本情報登録!$D$10="","",IF(基本情報登録!$D$10=登録データ!D620,1,0))</f>
        <v>0</v>
      </c>
      <c r="Q620" s="3"/>
      <c r="R620" s="3"/>
    </row>
    <row r="621" spans="1:18" x14ac:dyDescent="0.25">
      <c r="A621" s="158">
        <v>619</v>
      </c>
      <c r="B621" s="159" t="s">
        <v>3322</v>
      </c>
      <c r="C621" s="159" t="s">
        <v>1480</v>
      </c>
      <c r="D621" s="159" t="s">
        <v>388</v>
      </c>
      <c r="E621" s="159" t="s">
        <v>95</v>
      </c>
      <c r="F621" s="160" t="s">
        <v>1481</v>
      </c>
      <c r="G621" s="160" t="s">
        <v>1482</v>
      </c>
      <c r="H621" s="4"/>
      <c r="I621" s="4"/>
      <c r="J621" s="4"/>
      <c r="K621" s="4"/>
      <c r="L621" s="4"/>
      <c r="M621" s="4"/>
      <c r="N621" s="4"/>
      <c r="O621" s="4"/>
      <c r="P621" s="5">
        <f>IF(基本情報登録!$D$10="","",IF(基本情報登録!$D$10=登録データ!D621,1,0))</f>
        <v>0</v>
      </c>
      <c r="Q621" s="3"/>
      <c r="R621" s="3"/>
    </row>
    <row r="622" spans="1:18" x14ac:dyDescent="0.25">
      <c r="A622" s="158">
        <v>620</v>
      </c>
      <c r="B622" s="159" t="s">
        <v>2314</v>
      </c>
      <c r="C622" s="159" t="s">
        <v>2315</v>
      </c>
      <c r="D622" s="159" t="s">
        <v>388</v>
      </c>
      <c r="E622" s="159" t="s">
        <v>188</v>
      </c>
      <c r="F622" s="160" t="s">
        <v>348</v>
      </c>
      <c r="G622" s="160" t="s">
        <v>1791</v>
      </c>
      <c r="H622" s="4"/>
      <c r="I622" s="4"/>
      <c r="J622" s="4"/>
      <c r="K622" s="4"/>
      <c r="L622" s="4"/>
      <c r="M622" s="4"/>
      <c r="N622" s="4"/>
      <c r="O622" s="4"/>
      <c r="P622" s="5">
        <f>IF(基本情報登録!$D$10="","",IF(基本情報登録!$D$10=登録データ!D622,1,0))</f>
        <v>0</v>
      </c>
      <c r="Q622" s="3"/>
      <c r="R622" s="3"/>
    </row>
    <row r="623" spans="1:18" x14ac:dyDescent="0.25">
      <c r="A623" s="158">
        <v>621</v>
      </c>
      <c r="B623" s="159" t="s">
        <v>2316</v>
      </c>
      <c r="C623" s="159" t="s">
        <v>2317</v>
      </c>
      <c r="D623" s="159" t="s">
        <v>388</v>
      </c>
      <c r="E623" s="159" t="s">
        <v>188</v>
      </c>
      <c r="F623" s="160" t="s">
        <v>87</v>
      </c>
      <c r="G623" s="160" t="s">
        <v>238</v>
      </c>
      <c r="H623" s="4"/>
      <c r="I623" s="4"/>
      <c r="J623" s="4"/>
      <c r="K623" s="4"/>
      <c r="L623" s="4"/>
      <c r="M623" s="4"/>
      <c r="N623" s="4"/>
      <c r="O623" s="4"/>
      <c r="P623" s="5">
        <f>IF(基本情報登録!$D$10="","",IF(基本情報登録!$D$10=登録データ!D623,1,0))</f>
        <v>0</v>
      </c>
      <c r="Q623" s="3"/>
      <c r="R623" s="3"/>
    </row>
    <row r="624" spans="1:18" x14ac:dyDescent="0.25">
      <c r="A624" s="158">
        <v>622</v>
      </c>
      <c r="B624" s="159" t="s">
        <v>2323</v>
      </c>
      <c r="C624" s="159" t="s">
        <v>2324</v>
      </c>
      <c r="D624" s="159" t="s">
        <v>388</v>
      </c>
      <c r="E624" s="159" t="s">
        <v>188</v>
      </c>
      <c r="F624" s="160" t="s">
        <v>87</v>
      </c>
      <c r="G624" s="160" t="s">
        <v>238</v>
      </c>
      <c r="H624" s="4"/>
      <c r="I624" s="4"/>
      <c r="J624" s="4"/>
      <c r="K624" s="4"/>
      <c r="L624" s="4"/>
      <c r="M624" s="4"/>
      <c r="N624" s="4"/>
      <c r="O624" s="4"/>
      <c r="P624" s="5">
        <f>IF(基本情報登録!$D$10="","",IF(基本情報登録!$D$10=登録データ!D624,1,0))</f>
        <v>0</v>
      </c>
      <c r="Q624" s="3"/>
      <c r="R624" s="3"/>
    </row>
    <row r="625" spans="1:18" x14ac:dyDescent="0.25">
      <c r="A625" s="158">
        <v>623</v>
      </c>
      <c r="B625" s="159" t="s">
        <v>2330</v>
      </c>
      <c r="C625" s="159" t="s">
        <v>2331</v>
      </c>
      <c r="D625" s="159" t="s">
        <v>388</v>
      </c>
      <c r="E625" s="159" t="s">
        <v>188</v>
      </c>
      <c r="F625" s="160" t="s">
        <v>492</v>
      </c>
      <c r="G625" s="160" t="s">
        <v>2332</v>
      </c>
      <c r="H625" s="4"/>
      <c r="I625" s="4"/>
      <c r="J625" s="4"/>
      <c r="K625" s="4"/>
      <c r="L625" s="4"/>
      <c r="M625" s="4"/>
      <c r="N625" s="4"/>
      <c r="O625" s="4"/>
      <c r="P625" s="5">
        <f>IF(基本情報登録!$D$10="","",IF(基本情報登録!$D$10=登録データ!D625,1,0))</f>
        <v>0</v>
      </c>
      <c r="Q625" s="3"/>
      <c r="R625" s="3"/>
    </row>
    <row r="626" spans="1:18" x14ac:dyDescent="0.25">
      <c r="A626" s="158">
        <v>624</v>
      </c>
      <c r="B626" s="159" t="s">
        <v>1455</v>
      </c>
      <c r="C626" s="159" t="s">
        <v>1456</v>
      </c>
      <c r="D626" s="159" t="s">
        <v>388</v>
      </c>
      <c r="E626" s="159" t="s">
        <v>60</v>
      </c>
      <c r="F626" s="160" t="s">
        <v>118</v>
      </c>
      <c r="G626" s="160" t="s">
        <v>1111</v>
      </c>
      <c r="H626" s="4"/>
      <c r="I626" s="4"/>
      <c r="J626" s="4"/>
      <c r="K626" s="4"/>
      <c r="L626" s="4"/>
      <c r="M626" s="4"/>
      <c r="N626" s="4"/>
      <c r="O626" s="4"/>
      <c r="P626" s="5">
        <f>IF(基本情報登録!$D$10="","",IF(基本情報登録!$D$10=登録データ!D626,1,0))</f>
        <v>0</v>
      </c>
      <c r="Q626" s="3"/>
      <c r="R626" s="3"/>
    </row>
    <row r="627" spans="1:18" x14ac:dyDescent="0.25">
      <c r="A627" s="158">
        <v>625</v>
      </c>
      <c r="B627" s="159" t="s">
        <v>3323</v>
      </c>
      <c r="C627" s="159" t="s">
        <v>1465</v>
      </c>
      <c r="D627" s="159" t="s">
        <v>388</v>
      </c>
      <c r="E627" s="159" t="s">
        <v>60</v>
      </c>
      <c r="F627" s="160" t="s">
        <v>96</v>
      </c>
      <c r="G627" s="160" t="s">
        <v>1466</v>
      </c>
      <c r="H627" s="4"/>
      <c r="I627" s="4"/>
      <c r="J627" s="4"/>
      <c r="K627" s="4"/>
      <c r="L627" s="4"/>
      <c r="M627" s="4"/>
      <c r="N627" s="4"/>
      <c r="O627" s="4"/>
      <c r="P627" s="5">
        <f>IF(基本情報登録!$D$10="","",IF(基本情報登録!$D$10=登録データ!D627,1,0))</f>
        <v>0</v>
      </c>
      <c r="Q627" s="3"/>
      <c r="R627" s="3"/>
    </row>
    <row r="628" spans="1:18" x14ac:dyDescent="0.25">
      <c r="A628" s="158">
        <v>626</v>
      </c>
      <c r="B628" s="159" t="s">
        <v>1463</v>
      </c>
      <c r="C628" s="159" t="s">
        <v>1464</v>
      </c>
      <c r="D628" s="159" t="s">
        <v>388</v>
      </c>
      <c r="E628" s="159" t="s">
        <v>60</v>
      </c>
      <c r="F628" s="160" t="s">
        <v>96</v>
      </c>
      <c r="G628" s="160" t="s">
        <v>829</v>
      </c>
      <c r="H628" s="4"/>
      <c r="I628" s="4"/>
      <c r="J628" s="4"/>
      <c r="K628" s="4"/>
      <c r="L628" s="4"/>
      <c r="M628" s="4"/>
      <c r="N628" s="4"/>
      <c r="O628" s="4"/>
      <c r="P628" s="5">
        <f>IF(基本情報登録!$D$10="","",IF(基本情報登録!$D$10=登録データ!D628,1,0))</f>
        <v>0</v>
      </c>
      <c r="Q628" s="3"/>
      <c r="R628" s="3"/>
    </row>
    <row r="629" spans="1:18" x14ac:dyDescent="0.25">
      <c r="A629" s="158">
        <v>627</v>
      </c>
      <c r="B629" s="159" t="s">
        <v>1457</v>
      </c>
      <c r="C629" s="159" t="s">
        <v>1458</v>
      </c>
      <c r="D629" s="159" t="s">
        <v>388</v>
      </c>
      <c r="E629" s="159" t="s">
        <v>60</v>
      </c>
      <c r="F629" s="160" t="s">
        <v>87</v>
      </c>
      <c r="G629" s="160" t="s">
        <v>88</v>
      </c>
      <c r="H629" s="4"/>
      <c r="I629" s="4"/>
      <c r="J629" s="4"/>
      <c r="K629" s="4"/>
      <c r="L629" s="4"/>
      <c r="M629" s="4"/>
      <c r="N629" s="4"/>
      <c r="O629" s="4"/>
      <c r="P629" s="5">
        <f>IF(基本情報登録!$D$10="","",IF(基本情報登録!$D$10=登録データ!D629,1,0))</f>
        <v>0</v>
      </c>
      <c r="Q629" s="3"/>
      <c r="R629" s="3"/>
    </row>
    <row r="630" spans="1:18" x14ac:dyDescent="0.25">
      <c r="A630" s="158">
        <v>628</v>
      </c>
      <c r="B630" s="159" t="s">
        <v>1488</v>
      </c>
      <c r="C630" s="159" t="s">
        <v>1489</v>
      </c>
      <c r="D630" s="159" t="s">
        <v>388</v>
      </c>
      <c r="E630" s="159" t="s">
        <v>95</v>
      </c>
      <c r="F630" s="160" t="s">
        <v>87</v>
      </c>
      <c r="G630" s="160" t="s">
        <v>1474</v>
      </c>
      <c r="H630" s="4"/>
      <c r="I630" s="4"/>
      <c r="J630" s="4"/>
      <c r="K630" s="4"/>
      <c r="L630" s="4"/>
      <c r="M630" s="4"/>
      <c r="N630" s="4"/>
      <c r="O630" s="4"/>
      <c r="P630" s="5">
        <f>IF(基本情報登録!$D$10="","",IF(基本情報登録!$D$10=登録データ!D630,1,0))</f>
        <v>0</v>
      </c>
      <c r="Q630" s="3"/>
      <c r="R630" s="3"/>
    </row>
    <row r="631" spans="1:18" x14ac:dyDescent="0.25">
      <c r="A631" s="158">
        <v>629</v>
      </c>
      <c r="B631" s="159" t="s">
        <v>1475</v>
      </c>
      <c r="C631" s="159" t="s">
        <v>1476</v>
      </c>
      <c r="D631" s="159" t="s">
        <v>388</v>
      </c>
      <c r="E631" s="159" t="s">
        <v>95</v>
      </c>
      <c r="F631" s="160" t="s">
        <v>96</v>
      </c>
      <c r="G631" s="160" t="s">
        <v>483</v>
      </c>
      <c r="H631" s="4"/>
      <c r="I631" s="4"/>
      <c r="J631" s="4"/>
      <c r="K631" s="4"/>
      <c r="L631" s="4"/>
      <c r="M631" s="4"/>
      <c r="N631" s="4"/>
      <c r="O631" s="4"/>
      <c r="P631" s="5">
        <f>IF(基本情報登録!$D$10="","",IF(基本情報登録!$D$10=登録データ!D631,1,0))</f>
        <v>0</v>
      </c>
      <c r="Q631" s="3"/>
      <c r="R631" s="3"/>
    </row>
    <row r="632" spans="1:18" x14ac:dyDescent="0.25">
      <c r="A632" s="158">
        <v>630</v>
      </c>
      <c r="B632" s="159" t="s">
        <v>1469</v>
      </c>
      <c r="C632" s="159" t="s">
        <v>1470</v>
      </c>
      <c r="D632" s="159" t="s">
        <v>388</v>
      </c>
      <c r="E632" s="159" t="s">
        <v>95</v>
      </c>
      <c r="F632" s="160" t="s">
        <v>28</v>
      </c>
      <c r="G632" s="160" t="s">
        <v>833</v>
      </c>
      <c r="H632" s="4"/>
      <c r="I632" s="4"/>
      <c r="J632" s="4"/>
      <c r="K632" s="4"/>
      <c r="L632" s="4"/>
      <c r="M632" s="4"/>
      <c r="N632" s="4"/>
      <c r="O632" s="4"/>
      <c r="P632" s="5">
        <f>IF(基本情報登録!$D$10="","",IF(基本情報登録!$D$10=登録データ!D632,1,0))</f>
        <v>0</v>
      </c>
      <c r="Q632" s="3"/>
      <c r="R632" s="3"/>
    </row>
    <row r="633" spans="1:18" x14ac:dyDescent="0.25">
      <c r="A633" s="158">
        <v>631</v>
      </c>
      <c r="B633" s="159" t="s">
        <v>1483</v>
      </c>
      <c r="C633" s="159" t="s">
        <v>1484</v>
      </c>
      <c r="D633" s="159" t="s">
        <v>388</v>
      </c>
      <c r="E633" s="159" t="s">
        <v>95</v>
      </c>
      <c r="F633" s="160" t="s">
        <v>552</v>
      </c>
      <c r="G633" s="160" t="s">
        <v>1485</v>
      </c>
      <c r="H633" s="4"/>
      <c r="I633" s="4"/>
      <c r="J633" s="4"/>
      <c r="K633" s="4"/>
      <c r="L633" s="4"/>
      <c r="M633" s="4"/>
      <c r="N633" s="4"/>
      <c r="O633" s="4"/>
      <c r="P633" s="5">
        <f>IF(基本情報登録!$D$10="","",IF(基本情報登録!$D$10=登録データ!D633,1,0))</f>
        <v>0</v>
      </c>
      <c r="Q633" s="3"/>
      <c r="R633" s="3"/>
    </row>
    <row r="634" spans="1:18" x14ac:dyDescent="0.25">
      <c r="A634" s="158">
        <v>632</v>
      </c>
      <c r="B634" s="159" t="s">
        <v>1486</v>
      </c>
      <c r="C634" s="159" t="s">
        <v>1487</v>
      </c>
      <c r="D634" s="159" t="s">
        <v>388</v>
      </c>
      <c r="E634" s="159" t="s">
        <v>95</v>
      </c>
      <c r="F634" s="160" t="s">
        <v>87</v>
      </c>
      <c r="G634" s="160" t="s">
        <v>1323</v>
      </c>
      <c r="H634" s="4"/>
      <c r="I634" s="4"/>
      <c r="J634" s="4"/>
      <c r="K634" s="4"/>
      <c r="L634" s="4"/>
      <c r="M634" s="4"/>
      <c r="N634" s="4"/>
      <c r="O634" s="4"/>
      <c r="P634" s="5">
        <f>IF(基本情報登録!$D$10="","",IF(基本情報登録!$D$10=登録データ!D634,1,0))</f>
        <v>0</v>
      </c>
      <c r="Q634" s="3"/>
      <c r="R634" s="3"/>
    </row>
    <row r="635" spans="1:18" x14ac:dyDescent="0.25">
      <c r="A635" s="158">
        <v>633</v>
      </c>
      <c r="B635" s="159" t="s">
        <v>1467</v>
      </c>
      <c r="C635" s="159" t="s">
        <v>1468</v>
      </c>
      <c r="D635" s="159" t="s">
        <v>388</v>
      </c>
      <c r="E635" s="159" t="s">
        <v>95</v>
      </c>
      <c r="F635" s="160" t="s">
        <v>118</v>
      </c>
      <c r="G635" s="160" t="s">
        <v>399</v>
      </c>
      <c r="H635" s="4"/>
      <c r="I635" s="4"/>
      <c r="J635" s="4"/>
      <c r="K635" s="4"/>
      <c r="L635" s="4"/>
      <c r="M635" s="4"/>
      <c r="N635" s="4"/>
      <c r="O635" s="4"/>
      <c r="P635" s="5">
        <f>IF(基本情報登録!$D$10="","",IF(基本情報登録!$D$10=登録データ!D635,1,0))</f>
        <v>0</v>
      </c>
      <c r="Q635" s="3"/>
      <c r="R635" s="3"/>
    </row>
    <row r="636" spans="1:18" x14ac:dyDescent="0.25">
      <c r="A636" s="158">
        <v>634</v>
      </c>
      <c r="B636" s="159" t="s">
        <v>1477</v>
      </c>
      <c r="C636" s="159" t="s">
        <v>1478</v>
      </c>
      <c r="D636" s="159" t="s">
        <v>388</v>
      </c>
      <c r="E636" s="159" t="s">
        <v>95</v>
      </c>
      <c r="F636" s="160" t="s">
        <v>52</v>
      </c>
      <c r="G636" s="160" t="s">
        <v>1479</v>
      </c>
      <c r="H636" s="4"/>
      <c r="I636" s="4"/>
      <c r="J636" s="4"/>
      <c r="K636" s="4"/>
      <c r="L636" s="4"/>
      <c r="M636" s="4"/>
      <c r="N636" s="4"/>
      <c r="O636" s="4"/>
      <c r="P636" s="5">
        <f>IF(基本情報登録!$D$10="","",IF(基本情報登録!$D$10=登録データ!D636,1,0))</f>
        <v>0</v>
      </c>
      <c r="Q636" s="3"/>
      <c r="R636" s="3"/>
    </row>
    <row r="637" spans="1:18" x14ac:dyDescent="0.25">
      <c r="A637" s="158">
        <v>635</v>
      </c>
      <c r="B637" s="159" t="s">
        <v>1446</v>
      </c>
      <c r="C637" s="159" t="s">
        <v>1447</v>
      </c>
      <c r="D637" s="159" t="s">
        <v>388</v>
      </c>
      <c r="E637" s="159" t="s">
        <v>60</v>
      </c>
      <c r="F637" s="160" t="s">
        <v>118</v>
      </c>
      <c r="G637" s="160" t="s">
        <v>1111</v>
      </c>
      <c r="H637" s="4"/>
      <c r="I637" s="4"/>
      <c r="J637" s="4"/>
      <c r="K637" s="4"/>
      <c r="L637" s="4"/>
      <c r="M637" s="4"/>
      <c r="N637" s="4"/>
      <c r="O637" s="4"/>
      <c r="P637" s="5">
        <f>IF(基本情報登録!$D$10="","",IF(基本情報登録!$D$10=登録データ!D637,1,0))</f>
        <v>0</v>
      </c>
      <c r="Q637" s="3"/>
      <c r="R637" s="3"/>
    </row>
    <row r="638" spans="1:18" x14ac:dyDescent="0.25">
      <c r="A638" s="158">
        <v>636</v>
      </c>
      <c r="B638" s="159" t="s">
        <v>2327</v>
      </c>
      <c r="C638" s="159" t="s">
        <v>2328</v>
      </c>
      <c r="D638" s="159" t="s">
        <v>388</v>
      </c>
      <c r="E638" s="159" t="s">
        <v>188</v>
      </c>
      <c r="F638" s="160" t="s">
        <v>61</v>
      </c>
      <c r="G638" s="160" t="s">
        <v>2329</v>
      </c>
      <c r="H638" s="4"/>
      <c r="I638" s="4"/>
      <c r="J638" s="4"/>
      <c r="K638" s="4"/>
      <c r="L638" s="4"/>
      <c r="M638" s="4"/>
      <c r="N638" s="4"/>
      <c r="O638" s="4"/>
      <c r="P638" s="5">
        <f>IF(基本情報登録!$D$10="","",IF(基本情報登録!$D$10=登録データ!D638,1,0))</f>
        <v>0</v>
      </c>
      <c r="Q638" s="3"/>
      <c r="R638" s="3"/>
    </row>
    <row r="639" spans="1:18" x14ac:dyDescent="0.25">
      <c r="A639" s="158">
        <v>637</v>
      </c>
      <c r="B639" s="159" t="s">
        <v>2320</v>
      </c>
      <c r="C639" s="159" t="s">
        <v>2321</v>
      </c>
      <c r="D639" s="159" t="s">
        <v>388</v>
      </c>
      <c r="E639" s="159" t="s">
        <v>188</v>
      </c>
      <c r="F639" s="160" t="s">
        <v>37</v>
      </c>
      <c r="G639" s="160" t="s">
        <v>2322</v>
      </c>
      <c r="H639" s="4"/>
      <c r="I639" s="4"/>
      <c r="J639" s="4"/>
      <c r="K639" s="4"/>
      <c r="L639" s="4"/>
      <c r="M639" s="4"/>
      <c r="N639" s="4"/>
      <c r="O639" s="4"/>
      <c r="P639" s="5">
        <f>IF(基本情報登録!$D$10="","",IF(基本情報登録!$D$10=登録データ!D639,1,0))</f>
        <v>0</v>
      </c>
      <c r="Q639" s="3"/>
      <c r="R639" s="3"/>
    </row>
    <row r="640" spans="1:18" x14ac:dyDescent="0.25">
      <c r="A640" s="158">
        <v>638</v>
      </c>
      <c r="B640" s="159" t="s">
        <v>2313</v>
      </c>
      <c r="C640" s="159" t="s">
        <v>1808</v>
      </c>
      <c r="D640" s="159" t="s">
        <v>388</v>
      </c>
      <c r="E640" s="159" t="s">
        <v>188</v>
      </c>
      <c r="F640" s="160" t="s">
        <v>87</v>
      </c>
      <c r="G640" s="160" t="s">
        <v>238</v>
      </c>
      <c r="H640" s="4"/>
      <c r="I640" s="4"/>
      <c r="J640" s="4"/>
      <c r="K640" s="4"/>
      <c r="L640" s="4"/>
      <c r="M640" s="4"/>
      <c r="N640" s="4"/>
      <c r="O640" s="4"/>
      <c r="P640" s="5">
        <f>IF(基本情報登録!$D$10="","",IF(基本情報登録!$D$10=登録データ!D640,1,0))</f>
        <v>0</v>
      </c>
      <c r="Q640" s="3"/>
      <c r="R640" s="3"/>
    </row>
    <row r="641" spans="1:18" x14ac:dyDescent="0.25">
      <c r="A641" s="158">
        <v>639</v>
      </c>
      <c r="B641" s="159" t="s">
        <v>2325</v>
      </c>
      <c r="C641" s="159" t="s">
        <v>2326</v>
      </c>
      <c r="D641" s="159" t="s">
        <v>388</v>
      </c>
      <c r="E641" s="159" t="s">
        <v>188</v>
      </c>
      <c r="F641" s="160" t="s">
        <v>28</v>
      </c>
      <c r="G641" s="160" t="s">
        <v>620</v>
      </c>
      <c r="H641" s="4"/>
      <c r="I641" s="4"/>
      <c r="J641" s="4"/>
      <c r="K641" s="4"/>
      <c r="L641" s="4"/>
      <c r="M641" s="4"/>
      <c r="N641" s="4"/>
      <c r="O641" s="4"/>
      <c r="P641" s="5">
        <f>IF(基本情報登録!$D$10="","",IF(基本情報登録!$D$10=登録データ!D641,1,0))</f>
        <v>0</v>
      </c>
      <c r="Q641" s="3"/>
      <c r="R641" s="3"/>
    </row>
    <row r="642" spans="1:18" x14ac:dyDescent="0.25">
      <c r="A642" s="158">
        <v>640</v>
      </c>
      <c r="B642" s="159" t="s">
        <v>2311</v>
      </c>
      <c r="C642" s="159" t="s">
        <v>2312</v>
      </c>
      <c r="D642" s="159" t="s">
        <v>388</v>
      </c>
      <c r="E642" s="159" t="s">
        <v>188</v>
      </c>
      <c r="F642" s="160" t="s">
        <v>28</v>
      </c>
      <c r="G642" s="160" t="s">
        <v>428</v>
      </c>
      <c r="H642" s="4"/>
      <c r="I642" s="4"/>
      <c r="J642" s="4"/>
      <c r="K642" s="4"/>
      <c r="L642" s="4"/>
      <c r="M642" s="4"/>
      <c r="N642" s="4"/>
      <c r="O642" s="4"/>
      <c r="P642" s="5">
        <f>IF(基本情報登録!$D$10="","",IF(基本情報登録!$D$10=登録データ!D642,1,0))</f>
        <v>0</v>
      </c>
      <c r="Q642" s="3"/>
      <c r="R642" s="3"/>
    </row>
    <row r="643" spans="1:18" x14ac:dyDescent="0.25">
      <c r="A643" s="158">
        <v>641</v>
      </c>
      <c r="B643" s="159" t="s">
        <v>1490</v>
      </c>
      <c r="C643" s="159" t="s">
        <v>1491</v>
      </c>
      <c r="D643" s="159" t="s">
        <v>388</v>
      </c>
      <c r="E643" s="159" t="s">
        <v>95</v>
      </c>
      <c r="F643" s="160" t="s">
        <v>136</v>
      </c>
      <c r="G643" s="160" t="s">
        <v>1492</v>
      </c>
      <c r="H643" s="4"/>
      <c r="I643" s="4"/>
      <c r="J643" s="4"/>
      <c r="K643" s="4"/>
      <c r="L643" s="4"/>
      <c r="M643" s="4"/>
      <c r="N643" s="4"/>
      <c r="O643" s="4"/>
      <c r="P643" s="5">
        <f>IF(基本情報登録!$D$10="","",IF(基本情報登録!$D$10=登録データ!D643,1,0))</f>
        <v>0</v>
      </c>
      <c r="Q643" s="3"/>
      <c r="R643" s="3"/>
    </row>
    <row r="644" spans="1:18" x14ac:dyDescent="0.25">
      <c r="A644" s="158">
        <v>642</v>
      </c>
      <c r="B644" s="159" t="s">
        <v>3324</v>
      </c>
      <c r="C644" s="159" t="s">
        <v>3325</v>
      </c>
      <c r="D644" s="159" t="s">
        <v>388</v>
      </c>
      <c r="E644" s="159" t="s">
        <v>95</v>
      </c>
      <c r="F644" s="160" t="s">
        <v>552</v>
      </c>
      <c r="G644" s="160" t="s">
        <v>4524</v>
      </c>
      <c r="H644" s="4"/>
      <c r="I644" s="4"/>
      <c r="J644" s="4"/>
      <c r="K644" s="4"/>
      <c r="L644" s="4"/>
      <c r="M644" s="4"/>
      <c r="N644" s="4"/>
      <c r="O644" s="4"/>
      <c r="P644" s="5">
        <f>IF(基本情報登録!$D$10="","",IF(基本情報登録!$D$10=登録データ!D644,1,0))</f>
        <v>0</v>
      </c>
      <c r="Q644" s="3"/>
      <c r="R644" s="3"/>
    </row>
    <row r="645" spans="1:18" x14ac:dyDescent="0.25">
      <c r="A645" s="158">
        <v>643</v>
      </c>
      <c r="B645" s="159" t="s">
        <v>3326</v>
      </c>
      <c r="C645" s="159" t="s">
        <v>3327</v>
      </c>
      <c r="D645" s="159" t="s">
        <v>388</v>
      </c>
      <c r="E645" s="159" t="s">
        <v>36</v>
      </c>
      <c r="F645" s="160" t="s">
        <v>552</v>
      </c>
      <c r="G645" s="160" t="s">
        <v>4525</v>
      </c>
      <c r="H645" s="4"/>
      <c r="I645" s="4"/>
      <c r="J645" s="4"/>
      <c r="K645" s="4"/>
      <c r="L645" s="4"/>
      <c r="M645" s="4"/>
      <c r="N645" s="4"/>
      <c r="O645" s="4"/>
      <c r="P645" s="5">
        <f>IF(基本情報登録!$D$10="","",IF(基本情報登録!$D$10=登録データ!D645,1,0))</f>
        <v>0</v>
      </c>
      <c r="Q645" s="3"/>
      <c r="R645" s="3"/>
    </row>
    <row r="646" spans="1:18" x14ac:dyDescent="0.25">
      <c r="A646" s="158">
        <v>644</v>
      </c>
      <c r="B646" s="159" t="s">
        <v>3328</v>
      </c>
      <c r="C646" s="159" t="s">
        <v>3329</v>
      </c>
      <c r="D646" s="159" t="s">
        <v>388</v>
      </c>
      <c r="E646" s="159" t="s">
        <v>60</v>
      </c>
      <c r="F646" s="160" t="s">
        <v>96</v>
      </c>
      <c r="G646" s="160" t="s">
        <v>824</v>
      </c>
      <c r="H646" s="4"/>
      <c r="I646" s="4"/>
      <c r="J646" s="4"/>
      <c r="K646" s="4"/>
      <c r="L646" s="4"/>
      <c r="M646" s="4"/>
      <c r="N646" s="4"/>
      <c r="O646" s="4"/>
      <c r="P646" s="5">
        <f>IF(基本情報登録!$D$10="","",IF(基本情報登録!$D$10=登録データ!D646,1,0))</f>
        <v>0</v>
      </c>
      <c r="Q646" s="3"/>
      <c r="R646" s="3"/>
    </row>
    <row r="647" spans="1:18" x14ac:dyDescent="0.25">
      <c r="A647" s="158">
        <v>645</v>
      </c>
      <c r="B647" s="159" t="s">
        <v>1448</v>
      </c>
      <c r="C647" s="159" t="s">
        <v>1449</v>
      </c>
      <c r="D647" s="159" t="s">
        <v>388</v>
      </c>
      <c r="E647" s="159" t="s">
        <v>60</v>
      </c>
      <c r="F647" s="160" t="s">
        <v>52</v>
      </c>
      <c r="G647" s="160" t="s">
        <v>1450</v>
      </c>
      <c r="H647" s="4"/>
      <c r="I647" s="4"/>
      <c r="J647" s="4"/>
      <c r="K647" s="4"/>
      <c r="L647" s="4"/>
      <c r="M647" s="4"/>
      <c r="N647" s="4"/>
      <c r="O647" s="4"/>
      <c r="P647" s="5">
        <f>IF(基本情報登録!$D$10="","",IF(基本情報登録!$D$10=登録データ!D647,1,0))</f>
        <v>0</v>
      </c>
      <c r="Q647" s="3"/>
      <c r="R647" s="3"/>
    </row>
    <row r="648" spans="1:18" x14ac:dyDescent="0.25">
      <c r="A648" s="160">
        <v>646</v>
      </c>
      <c r="B648" s="160" t="s">
        <v>2400</v>
      </c>
      <c r="C648" s="160" t="s">
        <v>2401</v>
      </c>
      <c r="D648" s="160" t="s">
        <v>221</v>
      </c>
      <c r="E648" s="160">
        <v>2</v>
      </c>
      <c r="F648" s="160" t="s">
        <v>52</v>
      </c>
      <c r="G648" s="160" t="s">
        <v>226</v>
      </c>
      <c r="H648" s="4"/>
      <c r="I648" s="4"/>
      <c r="J648" s="4"/>
      <c r="K648" s="4"/>
      <c r="L648" s="4"/>
      <c r="M648" s="4"/>
      <c r="N648" s="4"/>
      <c r="O648" s="4"/>
      <c r="P648" s="5">
        <f>IF(基本情報登録!$D$10="","",IF(基本情報登録!$D$10=登録データ!D648,1,0))</f>
        <v>0</v>
      </c>
      <c r="Q648" s="3"/>
      <c r="R648" s="3"/>
    </row>
    <row r="649" spans="1:18" x14ac:dyDescent="0.25">
      <c r="A649" s="160">
        <v>647</v>
      </c>
      <c r="B649" s="160" t="s">
        <v>1025</v>
      </c>
      <c r="C649" s="160" t="s">
        <v>1026</v>
      </c>
      <c r="D649" s="160" t="s">
        <v>168</v>
      </c>
      <c r="E649" s="160" t="s">
        <v>60</v>
      </c>
      <c r="F649" s="160" t="s">
        <v>542</v>
      </c>
      <c r="G649" s="160" t="s">
        <v>1027</v>
      </c>
      <c r="H649" s="4"/>
      <c r="I649" s="4"/>
      <c r="J649" s="4"/>
      <c r="K649" s="4"/>
      <c r="L649" s="4"/>
      <c r="M649" s="4"/>
      <c r="N649" s="4"/>
      <c r="O649" s="4"/>
      <c r="P649" s="5">
        <f>IF(基本情報登録!$D$10="","",IF(基本情報登録!$D$10=登録データ!D649,1,0))</f>
        <v>1</v>
      </c>
      <c r="Q649" s="3"/>
      <c r="R649" s="3"/>
    </row>
    <row r="650" spans="1:18" x14ac:dyDescent="0.25">
      <c r="A650" s="160">
        <v>648</v>
      </c>
      <c r="B650" s="160" t="s">
        <v>449</v>
      </c>
      <c r="C650" s="160" t="s">
        <v>450</v>
      </c>
      <c r="D650" s="160" t="s">
        <v>168</v>
      </c>
      <c r="E650" s="160" t="s">
        <v>95</v>
      </c>
      <c r="F650" s="160" t="s">
        <v>276</v>
      </c>
      <c r="G650" s="160" t="s">
        <v>277</v>
      </c>
      <c r="H650" s="4"/>
      <c r="I650" s="4"/>
      <c r="J650" s="4"/>
      <c r="K650" s="4"/>
      <c r="L650" s="4"/>
      <c r="M650" s="4"/>
      <c r="N650" s="4"/>
      <c r="O650" s="4"/>
      <c r="P650" s="5">
        <f>IF(基本情報登録!$D$10="","",IF(基本情報登録!$D$10=登録データ!D650,1,0))</f>
        <v>1</v>
      </c>
      <c r="Q650" s="3"/>
      <c r="R650" s="3"/>
    </row>
    <row r="651" spans="1:18" x14ac:dyDescent="0.25">
      <c r="A651" s="160">
        <v>649</v>
      </c>
      <c r="B651" s="160" t="s">
        <v>1720</v>
      </c>
      <c r="C651" s="160" t="s">
        <v>1721</v>
      </c>
      <c r="D651" s="160" t="s">
        <v>197</v>
      </c>
      <c r="E651" s="160" t="s">
        <v>386</v>
      </c>
      <c r="F651" s="160" t="s">
        <v>118</v>
      </c>
      <c r="G651" s="160" t="s">
        <v>197</v>
      </c>
      <c r="H651" s="4"/>
      <c r="I651" s="4"/>
      <c r="J651" s="4"/>
      <c r="K651" s="4"/>
      <c r="L651" s="4"/>
      <c r="M651" s="4"/>
      <c r="N651" s="4"/>
      <c r="O651" s="4"/>
      <c r="P651" s="5">
        <f>IF(基本情報登録!$D$10="","",IF(基本情報登録!$D$10=登録データ!D651,1,0))</f>
        <v>0</v>
      </c>
      <c r="Q651" s="3"/>
      <c r="R651" s="3"/>
    </row>
    <row r="652" spans="1:18" x14ac:dyDescent="0.25">
      <c r="A652" s="160">
        <v>650</v>
      </c>
      <c r="B652" s="160" t="s">
        <v>1722</v>
      </c>
      <c r="C652" s="160" t="s">
        <v>1723</v>
      </c>
      <c r="D652" s="160" t="s">
        <v>197</v>
      </c>
      <c r="E652" s="160" t="s">
        <v>386</v>
      </c>
      <c r="F652" s="160" t="s">
        <v>118</v>
      </c>
      <c r="G652" s="160" t="s">
        <v>197</v>
      </c>
      <c r="H652" s="4"/>
      <c r="I652" s="4"/>
      <c r="J652" s="4"/>
      <c r="K652" s="4"/>
      <c r="L652" s="4"/>
      <c r="M652" s="4"/>
      <c r="N652" s="4"/>
      <c r="O652" s="4"/>
      <c r="P652" s="5">
        <f>IF(基本情報登録!$D$10="","",IF(基本情報登録!$D$10=登録データ!D652,1,0))</f>
        <v>0</v>
      </c>
      <c r="Q652" s="3"/>
      <c r="R652" s="3"/>
    </row>
    <row r="653" spans="1:18" x14ac:dyDescent="0.25">
      <c r="A653" s="160">
        <v>651</v>
      </c>
      <c r="B653" s="160" t="s">
        <v>3330</v>
      </c>
      <c r="C653" s="160" t="s">
        <v>3331</v>
      </c>
      <c r="D653" s="160" t="s">
        <v>197</v>
      </c>
      <c r="E653" s="160" t="s">
        <v>386</v>
      </c>
      <c r="F653" s="160" t="s">
        <v>118</v>
      </c>
      <c r="G653" s="160" t="s">
        <v>197</v>
      </c>
      <c r="H653" s="4"/>
      <c r="I653" s="4"/>
      <c r="J653" s="4"/>
      <c r="K653" s="4"/>
      <c r="L653" s="4"/>
      <c r="M653" s="4"/>
      <c r="N653" s="4"/>
      <c r="O653" s="4"/>
      <c r="P653" s="5">
        <f>IF(基本情報登録!$D$10="","",IF(基本情報登録!$D$10=登録データ!D653,1,0))</f>
        <v>0</v>
      </c>
      <c r="Q653" s="3"/>
      <c r="R653" s="3"/>
    </row>
    <row r="654" spans="1:18" x14ac:dyDescent="0.25">
      <c r="A654" s="160">
        <v>652</v>
      </c>
      <c r="B654" s="160" t="s">
        <v>1493</v>
      </c>
      <c r="C654" s="160" t="s">
        <v>1494</v>
      </c>
      <c r="D654" s="160" t="s">
        <v>232</v>
      </c>
      <c r="E654" s="160" t="s">
        <v>36</v>
      </c>
      <c r="F654" s="160" t="s">
        <v>52</v>
      </c>
      <c r="G654" s="160" t="s">
        <v>379</v>
      </c>
      <c r="H654" s="4"/>
      <c r="I654" s="4"/>
      <c r="J654" s="4"/>
      <c r="K654" s="4"/>
      <c r="L654" s="4"/>
      <c r="M654" s="4"/>
      <c r="N654" s="4"/>
      <c r="O654" s="4"/>
      <c r="P654" s="5">
        <f>IF(基本情報登録!$D$10="","",IF(基本情報登録!$D$10=登録データ!D654,1,0))</f>
        <v>0</v>
      </c>
      <c r="Q654" s="3"/>
      <c r="R654" s="3"/>
    </row>
    <row r="655" spans="1:18" x14ac:dyDescent="0.25">
      <c r="A655" s="160">
        <v>653</v>
      </c>
      <c r="B655" s="160" t="s">
        <v>688</v>
      </c>
      <c r="C655" s="160" t="s">
        <v>689</v>
      </c>
      <c r="D655" s="160" t="s">
        <v>232</v>
      </c>
      <c r="E655" s="160" t="s">
        <v>60</v>
      </c>
      <c r="F655" s="160" t="s">
        <v>52</v>
      </c>
      <c r="G655" s="160" t="s">
        <v>690</v>
      </c>
      <c r="H655" s="4"/>
      <c r="I655" s="4"/>
      <c r="J655" s="4"/>
      <c r="K655" s="4"/>
      <c r="L655" s="4"/>
      <c r="M655" s="4"/>
      <c r="N655" s="4"/>
      <c r="O655" s="4"/>
      <c r="P655" s="5">
        <f>IF(基本情報登録!$D$10="","",IF(基本情報登録!$D$10=登録データ!D655,1,0))</f>
        <v>0</v>
      </c>
      <c r="Q655" s="3"/>
      <c r="R655" s="3"/>
    </row>
    <row r="656" spans="1:18" x14ac:dyDescent="0.25">
      <c r="A656" s="160">
        <v>654</v>
      </c>
      <c r="B656" s="160" t="s">
        <v>1501</v>
      </c>
      <c r="C656" s="160" t="s">
        <v>1502</v>
      </c>
      <c r="D656" s="160" t="s">
        <v>232</v>
      </c>
      <c r="E656" s="160" t="s">
        <v>60</v>
      </c>
      <c r="F656" s="160" t="s">
        <v>166</v>
      </c>
      <c r="G656" s="160" t="s">
        <v>507</v>
      </c>
      <c r="H656" s="4"/>
      <c r="I656" s="4"/>
      <c r="J656" s="4"/>
      <c r="K656" s="4"/>
      <c r="L656" s="4"/>
      <c r="M656" s="4"/>
      <c r="N656" s="4"/>
      <c r="O656" s="4"/>
      <c r="P656" s="5">
        <f>IF(基本情報登録!$D$10="","",IF(基本情報登録!$D$10=登録データ!D656,1,0))</f>
        <v>0</v>
      </c>
      <c r="Q656" s="3"/>
      <c r="R656" s="3"/>
    </row>
    <row r="657" spans="1:18" x14ac:dyDescent="0.25">
      <c r="A657" s="160">
        <v>655</v>
      </c>
      <c r="B657" s="160" t="s">
        <v>1503</v>
      </c>
      <c r="C657" s="160" t="s">
        <v>1504</v>
      </c>
      <c r="D657" s="160" t="s">
        <v>232</v>
      </c>
      <c r="E657" s="160" t="s">
        <v>60</v>
      </c>
      <c r="F657" s="160" t="s">
        <v>52</v>
      </c>
      <c r="G657" s="160" t="s">
        <v>356</v>
      </c>
      <c r="H657" s="4"/>
      <c r="I657" s="4"/>
      <c r="J657" s="4"/>
      <c r="K657" s="4"/>
      <c r="L657" s="4"/>
      <c r="M657" s="4"/>
      <c r="N657" s="4"/>
      <c r="O657" s="4"/>
      <c r="P657" s="5">
        <f>IF(基本情報登録!$D$10="","",IF(基本情報登録!$D$10=登録データ!D657,1,0))</f>
        <v>0</v>
      </c>
      <c r="Q657" s="3"/>
      <c r="R657" s="3"/>
    </row>
    <row r="658" spans="1:18" x14ac:dyDescent="0.25">
      <c r="A658" s="160">
        <v>656</v>
      </c>
      <c r="B658" s="160" t="s">
        <v>3332</v>
      </c>
      <c r="C658" s="160" t="s">
        <v>1505</v>
      </c>
      <c r="D658" s="160" t="s">
        <v>232</v>
      </c>
      <c r="E658" s="160" t="s">
        <v>60</v>
      </c>
      <c r="F658" s="160" t="s">
        <v>166</v>
      </c>
      <c r="G658" s="160" t="s">
        <v>1182</v>
      </c>
      <c r="H658" s="4"/>
      <c r="I658" s="4"/>
      <c r="J658" s="4"/>
      <c r="K658" s="4"/>
      <c r="L658" s="4"/>
      <c r="M658" s="4"/>
      <c r="N658" s="4"/>
      <c r="O658" s="4"/>
      <c r="P658" s="5">
        <f>IF(基本情報登録!$D$10="","",IF(基本情報登録!$D$10=登録データ!D658,1,0))</f>
        <v>0</v>
      </c>
      <c r="Q658" s="3"/>
      <c r="R658" s="3"/>
    </row>
    <row r="659" spans="1:18" x14ac:dyDescent="0.25">
      <c r="A659" s="160">
        <v>657</v>
      </c>
      <c r="B659" s="160" t="s">
        <v>694</v>
      </c>
      <c r="C659" s="160" t="s">
        <v>695</v>
      </c>
      <c r="D659" s="160" t="s">
        <v>232</v>
      </c>
      <c r="E659" s="160" t="s">
        <v>95</v>
      </c>
      <c r="F659" s="160" t="s">
        <v>96</v>
      </c>
      <c r="G659" s="160" t="s">
        <v>696</v>
      </c>
      <c r="H659" s="4"/>
      <c r="I659" s="4"/>
      <c r="J659" s="4"/>
      <c r="K659" s="4"/>
      <c r="L659" s="4"/>
      <c r="M659" s="4"/>
      <c r="N659" s="4"/>
      <c r="O659" s="4"/>
      <c r="P659" s="5">
        <f>IF(基本情報登録!$D$10="","",IF(基本情報登録!$D$10=登録データ!D659,1,0))</f>
        <v>0</v>
      </c>
      <c r="Q659" s="3"/>
      <c r="R659" s="3"/>
    </row>
    <row r="660" spans="1:18" x14ac:dyDescent="0.25">
      <c r="A660" s="160">
        <v>658</v>
      </c>
      <c r="B660" s="160" t="s">
        <v>697</v>
      </c>
      <c r="C660" s="160" t="s">
        <v>698</v>
      </c>
      <c r="D660" s="160" t="s">
        <v>232</v>
      </c>
      <c r="E660" s="160" t="s">
        <v>95</v>
      </c>
      <c r="F660" s="160" t="s">
        <v>118</v>
      </c>
      <c r="G660" s="160" t="s">
        <v>289</v>
      </c>
      <c r="H660" s="4"/>
      <c r="I660" s="4"/>
      <c r="J660" s="4"/>
      <c r="K660" s="4"/>
      <c r="L660" s="4"/>
      <c r="M660" s="4"/>
      <c r="N660" s="4"/>
      <c r="O660" s="4"/>
      <c r="P660" s="5">
        <f>IF(基本情報登録!$D$10="","",IF(基本情報登録!$D$10=登録データ!D660,1,0))</f>
        <v>0</v>
      </c>
      <c r="Q660" s="3"/>
      <c r="R660" s="3"/>
    </row>
    <row r="661" spans="1:18" x14ac:dyDescent="0.25">
      <c r="A661" s="160">
        <v>659</v>
      </c>
      <c r="B661" s="160" t="s">
        <v>1507</v>
      </c>
      <c r="C661" s="160" t="s">
        <v>1508</v>
      </c>
      <c r="D661" s="160" t="s">
        <v>232</v>
      </c>
      <c r="E661" s="160" t="s">
        <v>95</v>
      </c>
      <c r="F661" s="160" t="s">
        <v>96</v>
      </c>
      <c r="G661" s="160" t="s">
        <v>999</v>
      </c>
      <c r="H661" s="4"/>
      <c r="I661" s="4"/>
      <c r="J661" s="4"/>
      <c r="K661" s="4"/>
      <c r="L661" s="4"/>
      <c r="M661" s="4"/>
      <c r="N661" s="4"/>
      <c r="O661" s="4"/>
      <c r="P661" s="5">
        <f>IF(基本情報登録!$D$10="","",IF(基本情報登録!$D$10=登録データ!D661,1,0))</f>
        <v>0</v>
      </c>
      <c r="Q661" s="3"/>
      <c r="R661" s="3"/>
    </row>
    <row r="662" spans="1:18" x14ac:dyDescent="0.25">
      <c r="A662" s="160">
        <v>660</v>
      </c>
      <c r="B662" s="160" t="s">
        <v>1512</v>
      </c>
      <c r="C662" s="160" t="s">
        <v>1513</v>
      </c>
      <c r="D662" s="160" t="s">
        <v>232</v>
      </c>
      <c r="E662" s="160" t="s">
        <v>95</v>
      </c>
      <c r="F662" s="160" t="s">
        <v>52</v>
      </c>
      <c r="G662" s="160" t="s">
        <v>690</v>
      </c>
      <c r="H662" s="4"/>
      <c r="I662" s="4"/>
      <c r="J662" s="4"/>
      <c r="K662" s="4"/>
      <c r="L662" s="4"/>
      <c r="M662" s="4"/>
      <c r="N662" s="4"/>
      <c r="O662" s="4"/>
      <c r="P662" s="5">
        <f>IF(基本情報登録!$D$10="","",IF(基本情報登録!$D$10=登録データ!D662,1,0))</f>
        <v>0</v>
      </c>
      <c r="Q662" s="3"/>
      <c r="R662" s="3"/>
    </row>
    <row r="663" spans="1:18" x14ac:dyDescent="0.25">
      <c r="A663" s="160">
        <v>661</v>
      </c>
      <c r="B663" s="160" t="s">
        <v>1514</v>
      </c>
      <c r="C663" s="160" t="s">
        <v>1515</v>
      </c>
      <c r="D663" s="160" t="s">
        <v>232</v>
      </c>
      <c r="E663" s="160" t="s">
        <v>95</v>
      </c>
      <c r="F663" s="160" t="s">
        <v>28</v>
      </c>
      <c r="G663" s="160" t="s">
        <v>620</v>
      </c>
      <c r="H663" s="4"/>
      <c r="I663" s="4"/>
      <c r="J663" s="4"/>
      <c r="K663" s="4"/>
      <c r="L663" s="4"/>
      <c r="M663" s="4"/>
      <c r="N663" s="4"/>
      <c r="O663" s="4"/>
      <c r="P663" s="5">
        <f>IF(基本情報登録!$D$10="","",IF(基本情報登録!$D$10=登録データ!D663,1,0))</f>
        <v>0</v>
      </c>
      <c r="Q663" s="3"/>
      <c r="R663" s="3"/>
    </row>
    <row r="664" spans="1:18" x14ac:dyDescent="0.25">
      <c r="A664" s="160">
        <v>662</v>
      </c>
      <c r="B664" s="160" t="s">
        <v>2220</v>
      </c>
      <c r="C664" s="160" t="s">
        <v>2221</v>
      </c>
      <c r="D664" s="160" t="s">
        <v>232</v>
      </c>
      <c r="E664" s="160" t="s">
        <v>188</v>
      </c>
      <c r="F664" s="160" t="s">
        <v>166</v>
      </c>
      <c r="G664" s="160" t="s">
        <v>296</v>
      </c>
      <c r="H664" s="4"/>
      <c r="I664" s="4"/>
      <c r="J664" s="4"/>
      <c r="K664" s="4"/>
      <c r="L664" s="4"/>
      <c r="M664" s="4"/>
      <c r="N664" s="4"/>
      <c r="O664" s="4"/>
      <c r="P664" s="5">
        <f>IF(基本情報登録!$D$10="","",IF(基本情報登録!$D$10=登録データ!D664,1,0))</f>
        <v>0</v>
      </c>
      <c r="Q664" s="3"/>
      <c r="R664" s="3"/>
    </row>
    <row r="665" spans="1:18" x14ac:dyDescent="0.25">
      <c r="A665" s="160">
        <v>663</v>
      </c>
      <c r="B665" s="160" t="s">
        <v>2222</v>
      </c>
      <c r="C665" s="160" t="s">
        <v>3333</v>
      </c>
      <c r="D665" s="160" t="s">
        <v>232</v>
      </c>
      <c r="E665" s="160" t="s">
        <v>188</v>
      </c>
      <c r="F665" s="160" t="s">
        <v>52</v>
      </c>
      <c r="G665" s="160" t="s">
        <v>214</v>
      </c>
      <c r="H665" s="4"/>
      <c r="I665" s="4"/>
      <c r="J665" s="4"/>
      <c r="K665" s="4"/>
      <c r="L665" s="4"/>
      <c r="M665" s="4"/>
      <c r="N665" s="4"/>
      <c r="O665" s="4"/>
      <c r="P665" s="5">
        <f>IF(基本情報登録!$D$10="","",IF(基本情報登録!$D$10=登録データ!D665,1,0))</f>
        <v>0</v>
      </c>
      <c r="Q665" s="3"/>
      <c r="R665" s="3"/>
    </row>
    <row r="666" spans="1:18" x14ac:dyDescent="0.25">
      <c r="A666" s="160">
        <v>664</v>
      </c>
      <c r="B666" s="160" t="s">
        <v>2223</v>
      </c>
      <c r="C666" s="160" t="s">
        <v>2224</v>
      </c>
      <c r="D666" s="160" t="s">
        <v>232</v>
      </c>
      <c r="E666" s="160" t="s">
        <v>188</v>
      </c>
      <c r="F666" s="160" t="s">
        <v>52</v>
      </c>
      <c r="G666" s="160" t="s">
        <v>700</v>
      </c>
      <c r="H666" s="4"/>
      <c r="I666" s="4"/>
      <c r="J666" s="4"/>
      <c r="K666" s="4"/>
      <c r="L666" s="4"/>
      <c r="M666" s="4"/>
      <c r="N666" s="4"/>
      <c r="O666" s="4"/>
      <c r="P666" s="5">
        <f>IF(基本情報登録!$D$10="","",IF(基本情報登録!$D$10=登録データ!D666,1,0))</f>
        <v>0</v>
      </c>
      <c r="Q666" s="3"/>
      <c r="R666" s="3"/>
    </row>
    <row r="667" spans="1:18" x14ac:dyDescent="0.25">
      <c r="A667" s="160">
        <v>665</v>
      </c>
      <c r="B667" s="160" t="s">
        <v>2225</v>
      </c>
      <c r="C667" s="160" t="s">
        <v>2226</v>
      </c>
      <c r="D667" s="160" t="s">
        <v>232</v>
      </c>
      <c r="E667" s="160" t="s">
        <v>188</v>
      </c>
      <c r="F667" s="160" t="s">
        <v>131</v>
      </c>
      <c r="G667" s="160" t="s">
        <v>431</v>
      </c>
      <c r="H667" s="4"/>
      <c r="I667" s="4"/>
      <c r="J667" s="4"/>
      <c r="K667" s="4"/>
      <c r="L667" s="4"/>
      <c r="M667" s="4"/>
      <c r="N667" s="4"/>
      <c r="O667" s="4"/>
      <c r="P667" s="5">
        <f>IF(基本情報登録!$D$10="","",IF(基本情報登録!$D$10=登録データ!D667,1,0))</f>
        <v>0</v>
      </c>
      <c r="Q667" s="3"/>
      <c r="R667" s="3"/>
    </row>
    <row r="668" spans="1:18" x14ac:dyDescent="0.25">
      <c r="A668" s="160">
        <v>666</v>
      </c>
      <c r="B668" s="160" t="s">
        <v>2423</v>
      </c>
      <c r="C668" s="160" t="s">
        <v>2424</v>
      </c>
      <c r="D668" s="160" t="s">
        <v>232</v>
      </c>
      <c r="E668" s="160" t="s">
        <v>188</v>
      </c>
      <c r="F668" s="160" t="s">
        <v>52</v>
      </c>
      <c r="G668" s="160" t="s">
        <v>1132</v>
      </c>
      <c r="H668" s="4"/>
      <c r="I668" s="4"/>
      <c r="J668" s="4"/>
      <c r="K668" s="4"/>
      <c r="L668" s="4"/>
      <c r="M668" s="4"/>
      <c r="N668" s="4"/>
      <c r="O668" s="4"/>
      <c r="P668" s="5">
        <f>IF(基本情報登録!$D$10="","",IF(基本情報登録!$D$10=登録データ!D668,1,0))</f>
        <v>0</v>
      </c>
      <c r="Q668" s="3"/>
      <c r="R668" s="3"/>
    </row>
    <row r="669" spans="1:18" x14ac:dyDescent="0.25">
      <c r="A669" s="160">
        <v>667</v>
      </c>
      <c r="B669" s="160" t="s">
        <v>3198</v>
      </c>
      <c r="C669" s="160" t="s">
        <v>3199</v>
      </c>
      <c r="D669" s="160" t="s">
        <v>232</v>
      </c>
      <c r="E669" s="160" t="s">
        <v>188</v>
      </c>
      <c r="F669" s="160" t="s">
        <v>52</v>
      </c>
      <c r="G669" s="160" t="s">
        <v>104</v>
      </c>
      <c r="H669" s="4"/>
      <c r="I669" s="4"/>
      <c r="J669" s="4"/>
      <c r="K669" s="4"/>
      <c r="L669" s="4"/>
      <c r="M669" s="4"/>
      <c r="N669" s="4"/>
      <c r="O669" s="4"/>
      <c r="P669" s="5">
        <f>IF(基本情報登録!$D$10="","",IF(基本情報登録!$D$10=登録データ!D669,1,0))</f>
        <v>0</v>
      </c>
      <c r="Q669" s="3"/>
      <c r="R669" s="3"/>
    </row>
    <row r="670" spans="1:18" x14ac:dyDescent="0.25">
      <c r="A670" s="160">
        <v>668</v>
      </c>
      <c r="B670" s="160" t="s">
        <v>2421</v>
      </c>
      <c r="C670" s="160" t="s">
        <v>2422</v>
      </c>
      <c r="D670" s="160" t="s">
        <v>232</v>
      </c>
      <c r="E670" s="160" t="s">
        <v>60</v>
      </c>
      <c r="F670" s="160" t="s">
        <v>52</v>
      </c>
      <c r="G670" s="160" t="s">
        <v>880</v>
      </c>
      <c r="H670" s="4"/>
      <c r="I670" s="4"/>
      <c r="J670" s="4"/>
      <c r="K670" s="4"/>
      <c r="L670" s="4"/>
      <c r="M670" s="4"/>
      <c r="N670" s="4"/>
      <c r="O670" s="4"/>
      <c r="P670" s="5">
        <f>IF(基本情報登録!$D$10="","",IF(基本情報登録!$D$10=登録データ!D670,1,0))</f>
        <v>0</v>
      </c>
      <c r="Q670" s="3"/>
      <c r="R670" s="3"/>
    </row>
    <row r="671" spans="1:18" x14ac:dyDescent="0.25">
      <c r="A671" s="160">
        <v>669</v>
      </c>
      <c r="B671" s="160" t="s">
        <v>3334</v>
      </c>
      <c r="C671" s="160" t="s">
        <v>3335</v>
      </c>
      <c r="D671" s="160" t="s">
        <v>232</v>
      </c>
      <c r="E671" s="160" t="s">
        <v>36</v>
      </c>
      <c r="F671" s="160" t="s">
        <v>52</v>
      </c>
      <c r="G671" s="160" t="s">
        <v>805</v>
      </c>
      <c r="H671" s="4"/>
      <c r="I671" s="4"/>
      <c r="J671" s="4"/>
      <c r="K671" s="4"/>
      <c r="L671" s="4"/>
      <c r="M671" s="4"/>
      <c r="N671" s="4"/>
      <c r="O671" s="4"/>
      <c r="P671" s="5">
        <f>IF(基本情報登録!$D$10="","",IF(基本情報登録!$D$10=登録データ!D671,1,0))</f>
        <v>0</v>
      </c>
      <c r="Q671" s="3"/>
      <c r="R671" s="3"/>
    </row>
    <row r="672" spans="1:18" x14ac:dyDescent="0.25">
      <c r="A672" s="160">
        <v>670</v>
      </c>
      <c r="B672" s="160" t="s">
        <v>1516</v>
      </c>
      <c r="C672" s="160" t="s">
        <v>1517</v>
      </c>
      <c r="D672" s="160" t="s">
        <v>243</v>
      </c>
      <c r="E672" s="160" t="s">
        <v>60</v>
      </c>
      <c r="F672" s="160" t="s">
        <v>131</v>
      </c>
      <c r="G672" s="160" t="s">
        <v>1258</v>
      </c>
      <c r="H672" s="4"/>
      <c r="I672" s="4"/>
      <c r="J672" s="4"/>
      <c r="K672" s="4"/>
      <c r="L672" s="4"/>
      <c r="M672" s="4"/>
      <c r="N672" s="4"/>
      <c r="O672" s="4"/>
      <c r="P672" s="5">
        <f>IF(基本情報登録!$D$10="","",IF(基本情報登録!$D$10=登録データ!D672,1,0))</f>
        <v>0</v>
      </c>
      <c r="Q672" s="3"/>
      <c r="R672" s="3"/>
    </row>
    <row r="673" spans="1:18" x14ac:dyDescent="0.25">
      <c r="A673" s="160">
        <v>671</v>
      </c>
      <c r="B673" s="160" t="s">
        <v>1518</v>
      </c>
      <c r="C673" s="160" t="s">
        <v>1519</v>
      </c>
      <c r="D673" s="160" t="s">
        <v>243</v>
      </c>
      <c r="E673" s="160" t="s">
        <v>60</v>
      </c>
      <c r="F673" s="160" t="s">
        <v>131</v>
      </c>
      <c r="G673" s="160" t="s">
        <v>1258</v>
      </c>
      <c r="H673" s="4"/>
      <c r="I673" s="4"/>
      <c r="J673" s="4"/>
      <c r="K673" s="4"/>
      <c r="L673" s="4"/>
      <c r="M673" s="4"/>
      <c r="N673" s="4"/>
      <c r="O673" s="4"/>
      <c r="P673" s="5">
        <f>IF(基本情報登録!$D$10="","",IF(基本情報登録!$D$10=登録データ!D673,1,0))</f>
        <v>0</v>
      </c>
      <c r="Q673" s="3"/>
      <c r="R673" s="3"/>
    </row>
    <row r="674" spans="1:18" x14ac:dyDescent="0.25">
      <c r="A674" s="160">
        <v>672</v>
      </c>
      <c r="B674" s="160" t="s">
        <v>1520</v>
      </c>
      <c r="C674" s="160" t="s">
        <v>1521</v>
      </c>
      <c r="D674" s="160" t="s">
        <v>243</v>
      </c>
      <c r="E674" s="160" t="s">
        <v>60</v>
      </c>
      <c r="F674" s="160" t="s">
        <v>131</v>
      </c>
      <c r="G674" s="160" t="s">
        <v>1522</v>
      </c>
      <c r="H674" s="4"/>
      <c r="I674" s="4"/>
      <c r="J674" s="4"/>
      <c r="K674" s="4"/>
      <c r="L674" s="4"/>
      <c r="M674" s="4"/>
      <c r="N674" s="4"/>
      <c r="O674" s="4"/>
      <c r="P674" s="5">
        <f>IF(基本情報登録!$D$10="","",IF(基本情報登録!$D$10=登録データ!D674,1,0))</f>
        <v>0</v>
      </c>
      <c r="Q674" s="3"/>
      <c r="R674" s="3"/>
    </row>
    <row r="675" spans="1:18" x14ac:dyDescent="0.25">
      <c r="A675" s="160">
        <v>673</v>
      </c>
      <c r="B675" s="160" t="s">
        <v>1523</v>
      </c>
      <c r="C675" s="160" t="s">
        <v>1524</v>
      </c>
      <c r="D675" s="160" t="s">
        <v>243</v>
      </c>
      <c r="E675" s="160" t="s">
        <v>95</v>
      </c>
      <c r="F675" s="160" t="s">
        <v>131</v>
      </c>
      <c r="G675" s="160" t="s">
        <v>1258</v>
      </c>
      <c r="H675" s="4"/>
      <c r="I675" s="4"/>
      <c r="J675" s="4"/>
      <c r="K675" s="4"/>
      <c r="L675" s="4"/>
      <c r="M675" s="4"/>
      <c r="N675" s="4"/>
      <c r="O675" s="4"/>
      <c r="P675" s="5">
        <f>IF(基本情報登録!$D$10="","",IF(基本情報登録!$D$10=登録データ!D675,1,0))</f>
        <v>0</v>
      </c>
      <c r="Q675" s="3"/>
      <c r="R675" s="3"/>
    </row>
    <row r="676" spans="1:18" x14ac:dyDescent="0.25">
      <c r="A676" s="160">
        <v>674</v>
      </c>
      <c r="B676" s="160" t="s">
        <v>1525</v>
      </c>
      <c r="C676" s="160" t="s">
        <v>1526</v>
      </c>
      <c r="D676" s="160" t="s">
        <v>243</v>
      </c>
      <c r="E676" s="160" t="s">
        <v>95</v>
      </c>
      <c r="F676" s="160" t="s">
        <v>131</v>
      </c>
      <c r="G676" s="160" t="s">
        <v>486</v>
      </c>
      <c r="H676" s="4"/>
      <c r="I676" s="4"/>
      <c r="J676" s="4"/>
      <c r="K676" s="4"/>
      <c r="L676" s="4"/>
      <c r="M676" s="4"/>
      <c r="N676" s="4"/>
      <c r="O676" s="4"/>
      <c r="P676" s="5">
        <f>IF(基本情報登録!$D$10="","",IF(基本情報登録!$D$10=登録データ!D676,1,0))</f>
        <v>0</v>
      </c>
      <c r="Q676" s="3"/>
      <c r="R676" s="3"/>
    </row>
    <row r="677" spans="1:18" x14ac:dyDescent="0.25">
      <c r="A677" s="160">
        <v>675</v>
      </c>
      <c r="B677" s="160" t="s">
        <v>1529</v>
      </c>
      <c r="C677" s="160" t="s">
        <v>1530</v>
      </c>
      <c r="D677" s="160" t="s">
        <v>243</v>
      </c>
      <c r="E677" s="160" t="s">
        <v>95</v>
      </c>
      <c r="F677" s="160" t="s">
        <v>131</v>
      </c>
      <c r="G677" s="160" t="s">
        <v>1258</v>
      </c>
      <c r="H677" s="4"/>
      <c r="I677" s="4"/>
      <c r="J677" s="4"/>
      <c r="K677" s="4"/>
      <c r="L677" s="4"/>
      <c r="M677" s="4"/>
      <c r="N677" s="4"/>
      <c r="O677" s="4"/>
      <c r="P677" s="5">
        <f>IF(基本情報登録!$D$10="","",IF(基本情報登録!$D$10=登録データ!D677,1,0))</f>
        <v>0</v>
      </c>
      <c r="Q677" s="3"/>
      <c r="R677" s="3"/>
    </row>
    <row r="678" spans="1:18" x14ac:dyDescent="0.25">
      <c r="A678" s="160">
        <v>676</v>
      </c>
      <c r="B678" s="160" t="s">
        <v>1533</v>
      </c>
      <c r="C678" s="160" t="s">
        <v>1534</v>
      </c>
      <c r="D678" s="160" t="s">
        <v>243</v>
      </c>
      <c r="E678" s="160" t="s">
        <v>95</v>
      </c>
      <c r="F678" s="160" t="s">
        <v>131</v>
      </c>
      <c r="G678" s="160" t="s">
        <v>1535</v>
      </c>
      <c r="H678" s="4"/>
      <c r="I678" s="4"/>
      <c r="J678" s="4"/>
      <c r="K678" s="4"/>
      <c r="L678" s="4"/>
      <c r="M678" s="4"/>
      <c r="N678" s="4"/>
      <c r="O678" s="4"/>
      <c r="P678" s="5">
        <f>IF(基本情報登録!$D$10="","",IF(基本情報登録!$D$10=登録データ!D678,1,0))</f>
        <v>0</v>
      </c>
      <c r="Q678" s="3"/>
      <c r="R678" s="3"/>
    </row>
    <row r="679" spans="1:18" x14ac:dyDescent="0.25">
      <c r="A679" s="160">
        <v>677</v>
      </c>
      <c r="B679" s="160" t="s">
        <v>1527</v>
      </c>
      <c r="C679" s="160" t="s">
        <v>1528</v>
      </c>
      <c r="D679" s="160" t="s">
        <v>243</v>
      </c>
      <c r="E679" s="160" t="s">
        <v>95</v>
      </c>
      <c r="F679" s="160" t="s">
        <v>131</v>
      </c>
      <c r="G679" s="160" t="s">
        <v>1099</v>
      </c>
      <c r="H679" s="4"/>
      <c r="I679" s="4"/>
      <c r="J679" s="4"/>
      <c r="K679" s="4"/>
      <c r="L679" s="4"/>
      <c r="M679" s="4"/>
      <c r="N679" s="4"/>
      <c r="O679" s="4"/>
      <c r="P679" s="5">
        <f>IF(基本情報登録!$D$10="","",IF(基本情報登録!$D$10=登録データ!D679,1,0))</f>
        <v>0</v>
      </c>
      <c r="Q679" s="3"/>
      <c r="R679" s="3"/>
    </row>
    <row r="680" spans="1:18" x14ac:dyDescent="0.25">
      <c r="A680" s="160">
        <v>678</v>
      </c>
      <c r="B680" s="160" t="s">
        <v>3336</v>
      </c>
      <c r="C680" s="160" t="s">
        <v>1531</v>
      </c>
      <c r="D680" s="160" t="s">
        <v>243</v>
      </c>
      <c r="E680" s="160" t="s">
        <v>95</v>
      </c>
      <c r="F680" s="160" t="s">
        <v>131</v>
      </c>
      <c r="G680" s="160" t="s">
        <v>4526</v>
      </c>
      <c r="H680" s="4"/>
      <c r="I680" s="4"/>
      <c r="J680" s="4"/>
      <c r="K680" s="4"/>
      <c r="L680" s="4"/>
      <c r="M680" s="4"/>
      <c r="N680" s="4"/>
      <c r="O680" s="4"/>
      <c r="P680" s="5">
        <f>IF(基本情報登録!$D$10="","",IF(基本情報登録!$D$10=登録データ!D680,1,0))</f>
        <v>0</v>
      </c>
      <c r="Q680" s="3"/>
      <c r="R680" s="3"/>
    </row>
    <row r="681" spans="1:18" x14ac:dyDescent="0.25">
      <c r="A681" s="160">
        <v>679</v>
      </c>
      <c r="B681" s="160" t="s">
        <v>1536</v>
      </c>
      <c r="C681" s="160" t="s">
        <v>1537</v>
      </c>
      <c r="D681" s="160" t="s">
        <v>243</v>
      </c>
      <c r="E681" s="160" t="s">
        <v>188</v>
      </c>
      <c r="F681" s="160" t="s">
        <v>131</v>
      </c>
      <c r="G681" s="160" t="s">
        <v>809</v>
      </c>
      <c r="H681" s="4"/>
      <c r="I681" s="4"/>
      <c r="J681" s="4"/>
      <c r="K681" s="4"/>
      <c r="L681" s="4"/>
      <c r="M681" s="4"/>
      <c r="N681" s="4"/>
      <c r="O681" s="4"/>
      <c r="P681" s="5">
        <f>IF(基本情報登録!$D$10="","",IF(基本情報登録!$D$10=登録データ!D681,1,0))</f>
        <v>0</v>
      </c>
      <c r="Q681" s="3"/>
      <c r="R681" s="3"/>
    </row>
    <row r="682" spans="1:18" x14ac:dyDescent="0.25">
      <c r="A682" s="160">
        <v>680</v>
      </c>
      <c r="B682" s="160" t="s">
        <v>1542</v>
      </c>
      <c r="C682" s="160" t="s">
        <v>1543</v>
      </c>
      <c r="D682" s="160" t="s">
        <v>243</v>
      </c>
      <c r="E682" s="160" t="s">
        <v>188</v>
      </c>
      <c r="F682" s="160" t="s">
        <v>131</v>
      </c>
      <c r="G682" s="160" t="s">
        <v>486</v>
      </c>
      <c r="H682" s="4"/>
      <c r="I682" s="4"/>
      <c r="J682" s="4"/>
      <c r="K682" s="4"/>
      <c r="L682" s="4"/>
      <c r="M682" s="4"/>
      <c r="N682" s="4"/>
      <c r="O682" s="4"/>
      <c r="P682" s="5">
        <f>IF(基本情報登録!$D$10="","",IF(基本情報登録!$D$10=登録データ!D682,1,0))</f>
        <v>0</v>
      </c>
      <c r="Q682" s="3"/>
      <c r="R682" s="3"/>
    </row>
    <row r="683" spans="1:18" x14ac:dyDescent="0.25">
      <c r="A683" s="160">
        <v>681</v>
      </c>
      <c r="B683" s="160" t="s">
        <v>1544</v>
      </c>
      <c r="C683" s="160" t="s">
        <v>1545</v>
      </c>
      <c r="D683" s="160" t="s">
        <v>243</v>
      </c>
      <c r="E683" s="160" t="s">
        <v>188</v>
      </c>
      <c r="F683" s="160" t="s">
        <v>131</v>
      </c>
      <c r="G683" s="160" t="s">
        <v>486</v>
      </c>
      <c r="H683" s="4"/>
      <c r="I683" s="4"/>
      <c r="J683" s="4"/>
      <c r="K683" s="4"/>
      <c r="L683" s="4"/>
      <c r="M683" s="4"/>
      <c r="N683" s="4"/>
      <c r="O683" s="4"/>
      <c r="P683" s="5">
        <f>IF(基本情報登録!$D$10="","",IF(基本情報登録!$D$10=登録データ!D683,1,0))</f>
        <v>0</v>
      </c>
      <c r="Q683" s="3"/>
      <c r="R683" s="3"/>
    </row>
    <row r="684" spans="1:18" x14ac:dyDescent="0.25">
      <c r="A684" s="160">
        <v>682</v>
      </c>
      <c r="B684" s="160" t="s">
        <v>1538</v>
      </c>
      <c r="C684" s="160" t="s">
        <v>1539</v>
      </c>
      <c r="D684" s="160" t="s">
        <v>243</v>
      </c>
      <c r="E684" s="160" t="s">
        <v>188</v>
      </c>
      <c r="F684" s="160" t="s">
        <v>131</v>
      </c>
      <c r="G684" s="160" t="s">
        <v>1258</v>
      </c>
      <c r="H684" s="4"/>
      <c r="I684" s="4"/>
      <c r="J684" s="4"/>
      <c r="K684" s="4"/>
      <c r="L684" s="4"/>
      <c r="M684" s="4"/>
      <c r="N684" s="4"/>
      <c r="O684" s="4"/>
      <c r="P684" s="5">
        <f>IF(基本情報登録!$D$10="","",IF(基本情報登録!$D$10=登録データ!D684,1,0))</f>
        <v>0</v>
      </c>
      <c r="Q684" s="3"/>
      <c r="R684" s="3"/>
    </row>
    <row r="685" spans="1:18" x14ac:dyDescent="0.25">
      <c r="A685" s="160">
        <v>683</v>
      </c>
      <c r="B685" s="160" t="s">
        <v>1540</v>
      </c>
      <c r="C685" s="160" t="s">
        <v>1541</v>
      </c>
      <c r="D685" s="160" t="s">
        <v>243</v>
      </c>
      <c r="E685" s="160" t="s">
        <v>188</v>
      </c>
      <c r="F685" s="160" t="s">
        <v>131</v>
      </c>
      <c r="G685" s="160" t="s">
        <v>4526</v>
      </c>
      <c r="H685" s="4"/>
      <c r="I685" s="4"/>
      <c r="J685" s="4"/>
      <c r="K685" s="4"/>
      <c r="L685" s="4"/>
      <c r="M685" s="4"/>
      <c r="N685" s="4"/>
      <c r="O685" s="4"/>
      <c r="P685" s="5">
        <f>IF(基本情報登録!$D$10="","",IF(基本情報登録!$D$10=登録データ!D685,1,0))</f>
        <v>0</v>
      </c>
      <c r="Q685" s="3"/>
      <c r="R685" s="3"/>
    </row>
    <row r="686" spans="1:18" x14ac:dyDescent="0.25">
      <c r="A686" s="160">
        <v>684</v>
      </c>
      <c r="B686" s="160" t="s">
        <v>1546</v>
      </c>
      <c r="C686" s="160" t="s">
        <v>1547</v>
      </c>
      <c r="D686" s="160" t="s">
        <v>243</v>
      </c>
      <c r="E686" s="160" t="s">
        <v>188</v>
      </c>
      <c r="F686" s="160" t="s">
        <v>131</v>
      </c>
      <c r="G686" s="160" t="s">
        <v>1099</v>
      </c>
      <c r="H686" s="4"/>
      <c r="I686" s="4"/>
      <c r="J686" s="4"/>
      <c r="K686" s="4"/>
      <c r="L686" s="4"/>
      <c r="M686" s="4"/>
      <c r="N686" s="4"/>
      <c r="O686" s="4"/>
      <c r="P686" s="5">
        <f>IF(基本情報登録!$D$10="","",IF(基本情報登録!$D$10=登録データ!D686,1,0))</f>
        <v>0</v>
      </c>
      <c r="Q686" s="3"/>
      <c r="R686" s="3"/>
    </row>
    <row r="687" spans="1:18" x14ac:dyDescent="0.25">
      <c r="A687" s="160">
        <v>685</v>
      </c>
      <c r="B687" s="160" t="s">
        <v>1581</v>
      </c>
      <c r="C687" s="160" t="s">
        <v>1582</v>
      </c>
      <c r="D687" s="160" t="s">
        <v>243</v>
      </c>
      <c r="E687" s="160" t="s">
        <v>188</v>
      </c>
      <c r="F687" s="160" t="s">
        <v>131</v>
      </c>
      <c r="G687" s="160" t="s">
        <v>486</v>
      </c>
      <c r="H687" s="4"/>
      <c r="I687" s="4"/>
      <c r="J687" s="4"/>
      <c r="K687" s="4"/>
      <c r="L687" s="4"/>
      <c r="M687" s="4"/>
      <c r="N687" s="4"/>
      <c r="O687" s="4"/>
      <c r="P687" s="5">
        <f>IF(基本情報登録!$D$10="","",IF(基本情報登録!$D$10=登録データ!D687,1,0))</f>
        <v>0</v>
      </c>
      <c r="Q687" s="3"/>
      <c r="R687" s="3"/>
    </row>
    <row r="688" spans="1:18" x14ac:dyDescent="0.25">
      <c r="A688" s="160">
        <v>686</v>
      </c>
      <c r="B688" s="160" t="s">
        <v>3337</v>
      </c>
      <c r="C688" s="160" t="s">
        <v>3338</v>
      </c>
      <c r="D688" s="160" t="s">
        <v>243</v>
      </c>
      <c r="E688" s="160" t="s">
        <v>989</v>
      </c>
      <c r="F688" s="160" t="s">
        <v>131</v>
      </c>
      <c r="G688" s="160" t="s">
        <v>4527</v>
      </c>
      <c r="H688" s="4"/>
      <c r="I688" s="4"/>
      <c r="J688" s="4"/>
      <c r="K688" s="4"/>
      <c r="L688" s="4"/>
      <c r="M688" s="4"/>
      <c r="N688" s="4"/>
      <c r="O688" s="4"/>
      <c r="P688" s="5">
        <f>IF(基本情報登録!$D$10="","",IF(基本情報登録!$D$10=登録データ!D688,1,0))</f>
        <v>0</v>
      </c>
      <c r="Q688" s="3"/>
      <c r="R688" s="3"/>
    </row>
    <row r="689" spans="1:18" x14ac:dyDescent="0.25">
      <c r="A689" s="160">
        <v>687</v>
      </c>
      <c r="B689" s="160" t="s">
        <v>3339</v>
      </c>
      <c r="C689" s="160" t="s">
        <v>3340</v>
      </c>
      <c r="D689" s="160" t="s">
        <v>243</v>
      </c>
      <c r="E689" s="160" t="s">
        <v>989</v>
      </c>
      <c r="F689" s="160" t="s">
        <v>131</v>
      </c>
      <c r="G689" s="160" t="s">
        <v>737</v>
      </c>
      <c r="H689" s="4"/>
      <c r="I689" s="4"/>
      <c r="J689" s="4"/>
      <c r="K689" s="4"/>
      <c r="L689" s="4"/>
      <c r="M689" s="4"/>
      <c r="N689" s="4"/>
      <c r="O689" s="4"/>
      <c r="P689" s="5">
        <f>IF(基本情報登録!$D$10="","",IF(基本情報登録!$D$10=登録データ!D689,1,0))</f>
        <v>0</v>
      </c>
      <c r="Q689" s="3"/>
      <c r="R689" s="3"/>
    </row>
    <row r="690" spans="1:18" x14ac:dyDescent="0.25">
      <c r="A690" s="160">
        <v>688</v>
      </c>
      <c r="B690" s="160" t="s">
        <v>3341</v>
      </c>
      <c r="C690" s="160" t="s">
        <v>3342</v>
      </c>
      <c r="D690" s="160" t="s">
        <v>243</v>
      </c>
      <c r="E690" s="160" t="s">
        <v>989</v>
      </c>
      <c r="F690" s="160" t="s">
        <v>131</v>
      </c>
      <c r="G690" s="160" t="s">
        <v>1258</v>
      </c>
      <c r="H690" s="4"/>
      <c r="I690" s="4"/>
      <c r="J690" s="4"/>
      <c r="K690" s="4"/>
      <c r="L690" s="4"/>
      <c r="M690" s="4"/>
      <c r="N690" s="4"/>
      <c r="O690" s="4"/>
      <c r="P690" s="5">
        <f>IF(基本情報登録!$D$10="","",IF(基本情報登録!$D$10=登録データ!D690,1,0))</f>
        <v>0</v>
      </c>
      <c r="Q690" s="3"/>
      <c r="R690" s="3"/>
    </row>
    <row r="691" spans="1:18" x14ac:dyDescent="0.25">
      <c r="A691" s="160">
        <v>689</v>
      </c>
      <c r="B691" s="160" t="s">
        <v>1550</v>
      </c>
      <c r="C691" s="160" t="s">
        <v>1551</v>
      </c>
      <c r="D691" s="160" t="s">
        <v>243</v>
      </c>
      <c r="E691" s="160" t="s">
        <v>60</v>
      </c>
      <c r="F691" s="160" t="s">
        <v>131</v>
      </c>
      <c r="G691" s="160" t="s">
        <v>1099</v>
      </c>
      <c r="H691" s="4"/>
      <c r="I691" s="4"/>
      <c r="J691" s="4"/>
      <c r="K691" s="4"/>
      <c r="L691" s="4"/>
      <c r="M691" s="4"/>
      <c r="N691" s="4"/>
      <c r="O691" s="4"/>
      <c r="P691" s="5">
        <f>IF(基本情報登録!$D$10="","",IF(基本情報登録!$D$10=登録データ!D691,1,0))</f>
        <v>0</v>
      </c>
      <c r="Q691" s="3"/>
      <c r="R691" s="3"/>
    </row>
    <row r="692" spans="1:18" x14ac:dyDescent="0.25">
      <c r="A692" s="160">
        <v>690</v>
      </c>
      <c r="B692" s="160" t="s">
        <v>1568</v>
      </c>
      <c r="C692" s="160" t="s">
        <v>1569</v>
      </c>
      <c r="D692" s="160" t="s">
        <v>243</v>
      </c>
      <c r="E692" s="160" t="s">
        <v>95</v>
      </c>
      <c r="F692" s="160" t="s">
        <v>52</v>
      </c>
      <c r="G692" s="160" t="s">
        <v>700</v>
      </c>
      <c r="H692" s="4"/>
      <c r="I692" s="4"/>
      <c r="J692" s="4"/>
      <c r="K692" s="4"/>
      <c r="L692" s="4"/>
      <c r="M692" s="4"/>
      <c r="N692" s="4"/>
      <c r="O692" s="4"/>
      <c r="P692" s="5">
        <f>IF(基本情報登録!$D$10="","",IF(基本情報登録!$D$10=登録データ!D692,1,0))</f>
        <v>0</v>
      </c>
      <c r="Q692" s="3"/>
      <c r="R692" s="3"/>
    </row>
    <row r="693" spans="1:18" x14ac:dyDescent="0.25">
      <c r="A693" s="160">
        <v>691</v>
      </c>
      <c r="B693" s="160" t="s">
        <v>1548</v>
      </c>
      <c r="C693" s="160" t="s">
        <v>1549</v>
      </c>
      <c r="D693" s="160" t="s">
        <v>243</v>
      </c>
      <c r="E693" s="160" t="s">
        <v>60</v>
      </c>
      <c r="F693" s="160" t="s">
        <v>96</v>
      </c>
      <c r="G693" s="160" t="s">
        <v>4528</v>
      </c>
      <c r="H693" s="4"/>
      <c r="I693" s="4"/>
      <c r="J693" s="4"/>
      <c r="K693" s="4"/>
      <c r="L693" s="4"/>
      <c r="M693" s="4"/>
      <c r="N693" s="4"/>
      <c r="O693" s="4"/>
      <c r="P693" s="5">
        <f>IF(基本情報登録!$D$10="","",IF(基本情報登録!$D$10=登録データ!D693,1,0))</f>
        <v>0</v>
      </c>
      <c r="Q693" s="3"/>
      <c r="R693" s="3"/>
    </row>
    <row r="694" spans="1:18" x14ac:dyDescent="0.25">
      <c r="A694" s="160">
        <v>692</v>
      </c>
      <c r="B694" s="160" t="s">
        <v>1552</v>
      </c>
      <c r="C694" s="160" t="s">
        <v>1553</v>
      </c>
      <c r="D694" s="160" t="s">
        <v>243</v>
      </c>
      <c r="E694" s="160" t="s">
        <v>60</v>
      </c>
      <c r="F694" s="160" t="s">
        <v>131</v>
      </c>
      <c r="G694" s="160" t="s">
        <v>1028</v>
      </c>
      <c r="H694" s="4"/>
      <c r="I694" s="4"/>
      <c r="J694" s="4"/>
      <c r="K694" s="4"/>
      <c r="L694" s="4"/>
      <c r="M694" s="4"/>
      <c r="N694" s="4"/>
      <c r="O694" s="4"/>
      <c r="P694" s="5">
        <f>IF(基本情報登録!$D$10="","",IF(基本情報登録!$D$10=登録データ!D694,1,0))</f>
        <v>0</v>
      </c>
      <c r="Q694" s="3"/>
      <c r="R694" s="3"/>
    </row>
    <row r="695" spans="1:18" x14ac:dyDescent="0.25">
      <c r="A695" s="160">
        <v>693</v>
      </c>
      <c r="B695" s="160" t="s">
        <v>1554</v>
      </c>
      <c r="C695" s="160" t="s">
        <v>1555</v>
      </c>
      <c r="D695" s="160" t="s">
        <v>243</v>
      </c>
      <c r="E695" s="160" t="s">
        <v>60</v>
      </c>
      <c r="F695" s="160" t="s">
        <v>131</v>
      </c>
      <c r="G695" s="160" t="s">
        <v>726</v>
      </c>
      <c r="H695" s="4"/>
      <c r="I695" s="4"/>
      <c r="J695" s="4"/>
      <c r="K695" s="4"/>
      <c r="L695" s="4"/>
      <c r="M695" s="4"/>
      <c r="N695" s="4"/>
      <c r="O695" s="4"/>
      <c r="P695" s="5">
        <f>IF(基本情報登録!$D$10="","",IF(基本情報登録!$D$10=登録データ!D695,1,0))</f>
        <v>0</v>
      </c>
      <c r="Q695" s="3"/>
      <c r="R695" s="3"/>
    </row>
    <row r="696" spans="1:18" x14ac:dyDescent="0.25">
      <c r="A696" s="160">
        <v>694</v>
      </c>
      <c r="B696" s="160" t="s">
        <v>1556</v>
      </c>
      <c r="C696" s="160" t="s">
        <v>1557</v>
      </c>
      <c r="D696" s="160" t="s">
        <v>243</v>
      </c>
      <c r="E696" s="160" t="s">
        <v>60</v>
      </c>
      <c r="F696" s="160" t="s">
        <v>118</v>
      </c>
      <c r="G696" s="160" t="s">
        <v>1558</v>
      </c>
      <c r="H696" s="4"/>
      <c r="I696" s="4"/>
      <c r="J696" s="4"/>
      <c r="K696" s="4"/>
      <c r="L696" s="4"/>
      <c r="M696" s="4"/>
      <c r="N696" s="4"/>
      <c r="O696" s="4"/>
      <c r="P696" s="5">
        <f>IF(基本情報登録!$D$10="","",IF(基本情報登録!$D$10=登録データ!D696,1,0))</f>
        <v>0</v>
      </c>
      <c r="Q696" s="3"/>
      <c r="R696" s="3"/>
    </row>
    <row r="697" spans="1:18" x14ac:dyDescent="0.25">
      <c r="A697" s="160">
        <v>695</v>
      </c>
      <c r="B697" s="160" t="s">
        <v>1559</v>
      </c>
      <c r="C697" s="160" t="s">
        <v>1560</v>
      </c>
      <c r="D697" s="160" t="s">
        <v>243</v>
      </c>
      <c r="E697" s="160" t="s">
        <v>60</v>
      </c>
      <c r="F697" s="160" t="s">
        <v>131</v>
      </c>
      <c r="G697" s="160" t="s">
        <v>1535</v>
      </c>
      <c r="H697" s="4"/>
      <c r="I697" s="4"/>
      <c r="J697" s="4"/>
      <c r="K697" s="4"/>
      <c r="L697" s="4"/>
      <c r="M697" s="4"/>
      <c r="N697" s="4"/>
      <c r="O697" s="4"/>
      <c r="P697" s="5">
        <f>IF(基本情報登録!$D$10="","",IF(基本情報登録!$D$10=登録データ!D697,1,0))</f>
        <v>0</v>
      </c>
      <c r="Q697" s="3"/>
      <c r="R697" s="3"/>
    </row>
    <row r="698" spans="1:18" x14ac:dyDescent="0.25">
      <c r="A698" s="160">
        <v>696</v>
      </c>
      <c r="B698" s="160" t="s">
        <v>1561</v>
      </c>
      <c r="C698" s="160" t="s">
        <v>1562</v>
      </c>
      <c r="D698" s="160" t="s">
        <v>243</v>
      </c>
      <c r="E698" s="160" t="s">
        <v>60</v>
      </c>
      <c r="F698" s="160" t="s">
        <v>131</v>
      </c>
      <c r="G698" s="160" t="s">
        <v>1258</v>
      </c>
      <c r="H698" s="4"/>
      <c r="I698" s="4"/>
      <c r="J698" s="4"/>
      <c r="K698" s="4"/>
      <c r="L698" s="4"/>
      <c r="M698" s="4"/>
      <c r="N698" s="4"/>
      <c r="O698" s="4"/>
      <c r="P698" s="5">
        <f>IF(基本情報登録!$D$10="","",IF(基本情報登録!$D$10=登録データ!D698,1,0))</f>
        <v>0</v>
      </c>
      <c r="Q698" s="3"/>
      <c r="R698" s="3"/>
    </row>
    <row r="699" spans="1:18" x14ac:dyDescent="0.25">
      <c r="A699" s="160">
        <v>697</v>
      </c>
      <c r="B699" s="160" t="s">
        <v>1563</v>
      </c>
      <c r="C699" s="160" t="s">
        <v>1564</v>
      </c>
      <c r="D699" s="160" t="s">
        <v>243</v>
      </c>
      <c r="E699" s="160" t="s">
        <v>60</v>
      </c>
      <c r="F699" s="160" t="s">
        <v>131</v>
      </c>
      <c r="G699" s="160" t="s">
        <v>917</v>
      </c>
      <c r="H699" s="4"/>
      <c r="I699" s="4"/>
      <c r="J699" s="4"/>
      <c r="K699" s="4"/>
      <c r="L699" s="4"/>
      <c r="M699" s="4"/>
      <c r="N699" s="4"/>
      <c r="O699" s="4"/>
      <c r="P699" s="5">
        <f>IF(基本情報登録!$D$10="","",IF(基本情報登録!$D$10=登録データ!D699,1,0))</f>
        <v>0</v>
      </c>
      <c r="Q699" s="3"/>
      <c r="R699" s="3"/>
    </row>
    <row r="700" spans="1:18" x14ac:dyDescent="0.25">
      <c r="A700" s="160">
        <v>698</v>
      </c>
      <c r="B700" s="160" t="s">
        <v>1565</v>
      </c>
      <c r="C700" s="160" t="s">
        <v>1566</v>
      </c>
      <c r="D700" s="160" t="s">
        <v>243</v>
      </c>
      <c r="E700" s="160" t="s">
        <v>95</v>
      </c>
      <c r="F700" s="160" t="s">
        <v>131</v>
      </c>
      <c r="G700" s="160" t="s">
        <v>917</v>
      </c>
      <c r="H700" s="4"/>
      <c r="I700" s="4"/>
      <c r="J700" s="4"/>
      <c r="K700" s="4"/>
      <c r="L700" s="4"/>
      <c r="M700" s="4"/>
      <c r="N700" s="4"/>
      <c r="O700" s="4"/>
      <c r="P700" s="5">
        <f>IF(基本情報登録!$D$10="","",IF(基本情報登録!$D$10=登録データ!D700,1,0))</f>
        <v>0</v>
      </c>
      <c r="Q700" s="3"/>
      <c r="R700" s="3"/>
    </row>
    <row r="701" spans="1:18" x14ac:dyDescent="0.25">
      <c r="A701" s="160">
        <v>699</v>
      </c>
      <c r="B701" s="160" t="s">
        <v>3343</v>
      </c>
      <c r="C701" s="160" t="s">
        <v>1567</v>
      </c>
      <c r="D701" s="160" t="s">
        <v>243</v>
      </c>
      <c r="E701" s="160" t="s">
        <v>95</v>
      </c>
      <c r="F701" s="160" t="s">
        <v>131</v>
      </c>
      <c r="G701" s="160" t="s">
        <v>917</v>
      </c>
      <c r="H701" s="4"/>
      <c r="I701" s="4"/>
      <c r="J701" s="4"/>
      <c r="K701" s="4"/>
      <c r="L701" s="4"/>
      <c r="M701" s="4"/>
      <c r="N701" s="4"/>
      <c r="O701" s="4"/>
      <c r="P701" s="5">
        <f>IF(基本情報登録!$D$10="","",IF(基本情報登録!$D$10=登録データ!D701,1,0))</f>
        <v>0</v>
      </c>
      <c r="Q701" s="3"/>
      <c r="R701" s="3"/>
    </row>
    <row r="702" spans="1:18" x14ac:dyDescent="0.25">
      <c r="A702" s="160">
        <v>700</v>
      </c>
      <c r="B702" s="160" t="s">
        <v>1570</v>
      </c>
      <c r="C702" s="160" t="s">
        <v>1571</v>
      </c>
      <c r="D702" s="160" t="s">
        <v>243</v>
      </c>
      <c r="E702" s="160" t="s">
        <v>95</v>
      </c>
      <c r="F702" s="160" t="s">
        <v>131</v>
      </c>
      <c r="G702" s="160" t="s">
        <v>4529</v>
      </c>
      <c r="H702" s="4"/>
      <c r="I702" s="4"/>
      <c r="J702" s="4"/>
      <c r="K702" s="4"/>
      <c r="L702" s="4"/>
      <c r="M702" s="4"/>
      <c r="N702" s="4"/>
      <c r="O702" s="4"/>
      <c r="P702" s="5">
        <f>IF(基本情報登録!$D$10="","",IF(基本情報登録!$D$10=登録データ!D702,1,0))</f>
        <v>0</v>
      </c>
      <c r="Q702" s="3"/>
      <c r="R702" s="3"/>
    </row>
    <row r="703" spans="1:18" x14ac:dyDescent="0.25">
      <c r="A703" s="160">
        <v>701</v>
      </c>
      <c r="B703" s="160" t="s">
        <v>1575</v>
      </c>
      <c r="C703" s="160" t="s">
        <v>1576</v>
      </c>
      <c r="D703" s="160" t="s">
        <v>243</v>
      </c>
      <c r="E703" s="160" t="s">
        <v>95</v>
      </c>
      <c r="F703" s="160" t="s">
        <v>118</v>
      </c>
      <c r="G703" s="160" t="s">
        <v>637</v>
      </c>
      <c r="H703" s="4"/>
      <c r="I703" s="4"/>
      <c r="J703" s="4"/>
      <c r="K703" s="4"/>
      <c r="L703" s="4"/>
      <c r="M703" s="4"/>
      <c r="N703" s="4"/>
      <c r="O703" s="4"/>
      <c r="P703" s="5">
        <f>IF(基本情報登録!$D$10="","",IF(基本情報登録!$D$10=登録データ!D703,1,0))</f>
        <v>0</v>
      </c>
      <c r="Q703" s="3"/>
      <c r="R703" s="3"/>
    </row>
    <row r="704" spans="1:18" x14ac:dyDescent="0.25">
      <c r="A704" s="160">
        <v>702</v>
      </c>
      <c r="B704" s="160" t="s">
        <v>1572</v>
      </c>
      <c r="C704" s="160" t="s">
        <v>1573</v>
      </c>
      <c r="D704" s="160" t="s">
        <v>243</v>
      </c>
      <c r="E704" s="160" t="s">
        <v>95</v>
      </c>
      <c r="F704" s="160" t="s">
        <v>131</v>
      </c>
      <c r="G704" s="160" t="s">
        <v>1574</v>
      </c>
      <c r="H704" s="4"/>
      <c r="I704" s="4"/>
      <c r="J704" s="4"/>
      <c r="K704" s="4"/>
      <c r="L704" s="4"/>
      <c r="M704" s="4"/>
      <c r="N704" s="4"/>
      <c r="O704" s="4"/>
      <c r="P704" s="5">
        <f>IF(基本情報登録!$D$10="","",IF(基本情報登録!$D$10=登録データ!D704,1,0))</f>
        <v>0</v>
      </c>
      <c r="Q704" s="3"/>
      <c r="R704" s="3"/>
    </row>
    <row r="705" spans="1:18" x14ac:dyDescent="0.25">
      <c r="A705" s="160">
        <v>703</v>
      </c>
      <c r="B705" s="160" t="s">
        <v>1577</v>
      </c>
      <c r="C705" s="160" t="s">
        <v>1578</v>
      </c>
      <c r="D705" s="160" t="s">
        <v>243</v>
      </c>
      <c r="E705" s="160" t="s">
        <v>188</v>
      </c>
      <c r="F705" s="160" t="s">
        <v>131</v>
      </c>
      <c r="G705" s="160" t="s">
        <v>1535</v>
      </c>
      <c r="H705" s="4"/>
      <c r="I705" s="4"/>
      <c r="J705" s="4"/>
      <c r="K705" s="4"/>
      <c r="L705" s="4"/>
      <c r="M705" s="4"/>
      <c r="N705" s="4"/>
      <c r="O705" s="4"/>
      <c r="P705" s="5">
        <f>IF(基本情報登録!$D$10="","",IF(基本情報登録!$D$10=登録データ!D705,1,0))</f>
        <v>0</v>
      </c>
      <c r="Q705" s="3"/>
      <c r="R705" s="3"/>
    </row>
    <row r="706" spans="1:18" x14ac:dyDescent="0.25">
      <c r="A706" s="160">
        <v>704</v>
      </c>
      <c r="B706" s="160" t="s">
        <v>1579</v>
      </c>
      <c r="C706" s="160" t="s">
        <v>1580</v>
      </c>
      <c r="D706" s="160" t="s">
        <v>243</v>
      </c>
      <c r="E706" s="160" t="s">
        <v>188</v>
      </c>
      <c r="F706" s="160" t="s">
        <v>131</v>
      </c>
      <c r="G706" s="160" t="s">
        <v>1028</v>
      </c>
      <c r="H706" s="4"/>
      <c r="I706" s="4"/>
      <c r="J706" s="4"/>
      <c r="K706" s="4"/>
      <c r="L706" s="4"/>
      <c r="M706" s="4"/>
      <c r="N706" s="4"/>
      <c r="O706" s="4"/>
      <c r="P706" s="5">
        <f>IF(基本情報登録!$D$10="","",IF(基本情報登録!$D$10=登録データ!D706,1,0))</f>
        <v>0</v>
      </c>
      <c r="Q706" s="3"/>
      <c r="R706" s="3"/>
    </row>
    <row r="707" spans="1:18" x14ac:dyDescent="0.25">
      <c r="A707" s="160">
        <v>705</v>
      </c>
      <c r="B707" s="160" t="s">
        <v>3344</v>
      </c>
      <c r="C707" s="160" t="s">
        <v>3345</v>
      </c>
      <c r="D707" s="160" t="s">
        <v>243</v>
      </c>
      <c r="E707" s="160" t="s">
        <v>989</v>
      </c>
      <c r="F707" s="160" t="s">
        <v>131</v>
      </c>
      <c r="G707" s="160" t="s">
        <v>1258</v>
      </c>
      <c r="H707" s="4"/>
      <c r="I707" s="4"/>
      <c r="J707" s="4"/>
      <c r="K707" s="4"/>
      <c r="L707" s="4"/>
      <c r="M707" s="4"/>
      <c r="N707" s="4"/>
      <c r="O707" s="4"/>
      <c r="P707" s="5">
        <f>IF(基本情報登録!$D$10="","",IF(基本情報登録!$D$10=登録データ!D707,1,0))</f>
        <v>0</v>
      </c>
      <c r="Q707" s="3"/>
      <c r="R707" s="3"/>
    </row>
    <row r="708" spans="1:18" x14ac:dyDescent="0.25">
      <c r="A708" s="160">
        <v>706</v>
      </c>
      <c r="B708" s="160" t="s">
        <v>3346</v>
      </c>
      <c r="C708" s="160" t="s">
        <v>3347</v>
      </c>
      <c r="D708" s="160" t="s">
        <v>243</v>
      </c>
      <c r="E708" s="160" t="s">
        <v>989</v>
      </c>
      <c r="F708" s="160" t="s">
        <v>131</v>
      </c>
      <c r="G708" s="160" t="s">
        <v>917</v>
      </c>
      <c r="H708" s="4"/>
      <c r="I708" s="4"/>
      <c r="J708" s="4"/>
      <c r="K708" s="4"/>
      <c r="L708" s="4"/>
      <c r="M708" s="4"/>
      <c r="N708" s="4"/>
      <c r="O708" s="4"/>
      <c r="P708" s="5">
        <f>IF(基本情報登録!$D$10="","",IF(基本情報登録!$D$10=登録データ!D708,1,0))</f>
        <v>0</v>
      </c>
      <c r="Q708" s="3"/>
      <c r="R708" s="3"/>
    </row>
    <row r="709" spans="1:18" x14ac:dyDescent="0.25">
      <c r="A709" s="160">
        <v>707</v>
      </c>
      <c r="B709" s="160" t="s">
        <v>3348</v>
      </c>
      <c r="C709" s="160" t="s">
        <v>3349</v>
      </c>
      <c r="D709" s="160" t="s">
        <v>243</v>
      </c>
      <c r="E709" s="160" t="s">
        <v>989</v>
      </c>
      <c r="F709" s="160" t="s">
        <v>131</v>
      </c>
      <c r="G709" s="160" t="s">
        <v>1032</v>
      </c>
      <c r="H709" s="4"/>
      <c r="I709" s="4"/>
      <c r="J709" s="4"/>
      <c r="K709" s="4"/>
      <c r="L709" s="4"/>
      <c r="M709" s="4"/>
      <c r="N709" s="4"/>
      <c r="O709" s="4"/>
      <c r="P709" s="5">
        <f>IF(基本情報登録!$D$10="","",IF(基本情報登録!$D$10=登録データ!D709,1,0))</f>
        <v>0</v>
      </c>
      <c r="Q709" s="3"/>
      <c r="R709" s="3"/>
    </row>
    <row r="710" spans="1:18" x14ac:dyDescent="0.25">
      <c r="A710" s="160">
        <v>708</v>
      </c>
      <c r="B710" s="160" t="s">
        <v>3350</v>
      </c>
      <c r="C710" s="160" t="s">
        <v>3351</v>
      </c>
      <c r="D710" s="160" t="s">
        <v>243</v>
      </c>
      <c r="E710" s="160" t="s">
        <v>989</v>
      </c>
      <c r="F710" s="160" t="s">
        <v>131</v>
      </c>
      <c r="G710" s="160" t="s">
        <v>1002</v>
      </c>
      <c r="H710" s="4"/>
      <c r="I710" s="4"/>
      <c r="J710" s="4"/>
      <c r="K710" s="4"/>
      <c r="L710" s="4"/>
      <c r="M710" s="4"/>
      <c r="N710" s="4"/>
      <c r="O710" s="4"/>
      <c r="P710" s="5">
        <f>IF(基本情報登録!$D$10="","",IF(基本情報登録!$D$10=登録データ!D710,1,0))</f>
        <v>0</v>
      </c>
      <c r="Q710" s="3"/>
      <c r="R710" s="3"/>
    </row>
    <row r="711" spans="1:18" x14ac:dyDescent="0.25">
      <c r="A711" s="160">
        <v>709</v>
      </c>
      <c r="B711" s="160" t="s">
        <v>3352</v>
      </c>
      <c r="C711" s="160" t="s">
        <v>3353</v>
      </c>
      <c r="D711" s="160" t="s">
        <v>243</v>
      </c>
      <c r="E711" s="160" t="s">
        <v>989</v>
      </c>
      <c r="F711" s="160" t="s">
        <v>131</v>
      </c>
      <c r="G711" s="160" t="s">
        <v>726</v>
      </c>
      <c r="H711" s="4"/>
      <c r="I711" s="4"/>
      <c r="J711" s="4"/>
      <c r="K711" s="4"/>
      <c r="L711" s="4"/>
      <c r="M711" s="4"/>
      <c r="N711" s="4"/>
      <c r="O711" s="4"/>
      <c r="P711" s="5">
        <f>IF(基本情報登録!$D$10="","",IF(基本情報登録!$D$10=登録データ!D711,1,0))</f>
        <v>0</v>
      </c>
      <c r="Q711" s="3"/>
      <c r="R711" s="3"/>
    </row>
    <row r="712" spans="1:18" x14ac:dyDescent="0.25">
      <c r="A712" s="160">
        <v>710</v>
      </c>
      <c r="B712" s="160" t="s">
        <v>3354</v>
      </c>
      <c r="C712" s="160" t="s">
        <v>3355</v>
      </c>
      <c r="D712" s="160" t="s">
        <v>243</v>
      </c>
      <c r="E712" s="160" t="s">
        <v>989</v>
      </c>
      <c r="F712" s="160" t="s">
        <v>131</v>
      </c>
      <c r="G712" s="160" t="s">
        <v>917</v>
      </c>
      <c r="H712" s="4"/>
      <c r="I712" s="4"/>
      <c r="J712" s="4"/>
      <c r="K712" s="4"/>
      <c r="L712" s="4"/>
      <c r="M712" s="4"/>
      <c r="N712" s="4"/>
      <c r="O712" s="4"/>
      <c r="P712" s="5">
        <f>IF(基本情報登録!$D$10="","",IF(基本情報登録!$D$10=登録データ!D712,1,0))</f>
        <v>0</v>
      </c>
      <c r="Q712" s="3"/>
      <c r="R712" s="3"/>
    </row>
    <row r="713" spans="1:18" x14ac:dyDescent="0.25">
      <c r="A713" s="160">
        <v>711</v>
      </c>
      <c r="B713" s="160" t="s">
        <v>3356</v>
      </c>
      <c r="C713" s="160" t="s">
        <v>3357</v>
      </c>
      <c r="D713" s="160" t="s">
        <v>357</v>
      </c>
      <c r="E713" s="160" t="s">
        <v>989</v>
      </c>
      <c r="F713" s="160" t="s">
        <v>28</v>
      </c>
      <c r="G713" s="160" t="s">
        <v>580</v>
      </c>
      <c r="H713" s="4"/>
      <c r="I713" s="4"/>
      <c r="J713" s="4"/>
      <c r="K713" s="4"/>
      <c r="L713" s="4"/>
      <c r="M713" s="4"/>
      <c r="N713" s="4"/>
      <c r="O713" s="4"/>
      <c r="P713" s="5">
        <f>IF(基本情報登録!$D$10="","",IF(基本情報登録!$D$10=登録データ!D713,1,0))</f>
        <v>0</v>
      </c>
      <c r="Q713" s="3"/>
      <c r="R713" s="3"/>
    </row>
    <row r="714" spans="1:18" x14ac:dyDescent="0.25">
      <c r="A714" s="160">
        <v>712</v>
      </c>
      <c r="B714" s="160" t="s">
        <v>3358</v>
      </c>
      <c r="C714" s="160" t="s">
        <v>3359</v>
      </c>
      <c r="D714" s="160" t="s">
        <v>357</v>
      </c>
      <c r="E714" s="160" t="s">
        <v>989</v>
      </c>
      <c r="F714" s="160" t="s">
        <v>143</v>
      </c>
      <c r="G714" s="160" t="s">
        <v>1638</v>
      </c>
      <c r="H714" s="4"/>
      <c r="I714" s="4"/>
      <c r="J714" s="4"/>
      <c r="K714" s="4"/>
      <c r="L714" s="4"/>
      <c r="M714" s="4"/>
      <c r="N714" s="4"/>
      <c r="O714" s="4"/>
      <c r="P714" s="5">
        <f>IF(基本情報登録!$D$10="","",IF(基本情報登録!$D$10=登録データ!D714,1,0))</f>
        <v>0</v>
      </c>
      <c r="Q714" s="3"/>
      <c r="R714" s="3"/>
    </row>
    <row r="715" spans="1:18" x14ac:dyDescent="0.25">
      <c r="A715" s="160">
        <v>713</v>
      </c>
      <c r="B715" s="160" t="s">
        <v>3360</v>
      </c>
      <c r="C715" s="160" t="s">
        <v>3361</v>
      </c>
      <c r="D715" s="160" t="s">
        <v>357</v>
      </c>
      <c r="E715" s="160" t="s">
        <v>989</v>
      </c>
      <c r="F715" s="160" t="s">
        <v>52</v>
      </c>
      <c r="G715" s="160" t="s">
        <v>636</v>
      </c>
      <c r="H715" s="4"/>
      <c r="I715" s="4"/>
      <c r="J715" s="4"/>
      <c r="K715" s="4"/>
      <c r="L715" s="4"/>
      <c r="M715" s="4"/>
      <c r="N715" s="4"/>
      <c r="O715" s="4"/>
      <c r="P715" s="5">
        <f>IF(基本情報登録!$D$10="","",IF(基本情報登録!$D$10=登録データ!D715,1,0))</f>
        <v>0</v>
      </c>
      <c r="Q715" s="3"/>
      <c r="R715" s="3"/>
    </row>
    <row r="716" spans="1:18" x14ac:dyDescent="0.25">
      <c r="A716" s="160">
        <v>714</v>
      </c>
      <c r="B716" s="160" t="s">
        <v>3362</v>
      </c>
      <c r="C716" s="160" t="s">
        <v>3363</v>
      </c>
      <c r="D716" s="160" t="s">
        <v>357</v>
      </c>
      <c r="E716" s="160" t="s">
        <v>989</v>
      </c>
      <c r="F716" s="160" t="s">
        <v>61</v>
      </c>
      <c r="G716" s="160" t="s">
        <v>4530</v>
      </c>
      <c r="H716" s="4"/>
      <c r="I716" s="4"/>
      <c r="J716" s="4"/>
      <c r="K716" s="4"/>
      <c r="L716" s="4"/>
      <c r="M716" s="4"/>
      <c r="N716" s="4"/>
      <c r="O716" s="4"/>
      <c r="P716" s="5">
        <f>IF(基本情報登録!$D$10="","",IF(基本情報登録!$D$10=登録データ!D716,1,0))</f>
        <v>0</v>
      </c>
      <c r="Q716" s="3"/>
      <c r="R716" s="3"/>
    </row>
    <row r="717" spans="1:18" x14ac:dyDescent="0.25">
      <c r="A717" s="160">
        <v>715</v>
      </c>
      <c r="B717" s="160" t="s">
        <v>3364</v>
      </c>
      <c r="C717" s="160" t="s">
        <v>3365</v>
      </c>
      <c r="D717" s="160" t="s">
        <v>357</v>
      </c>
      <c r="E717" s="160" t="s">
        <v>989</v>
      </c>
      <c r="F717" s="160" t="s">
        <v>136</v>
      </c>
      <c r="G717" s="160" t="s">
        <v>1157</v>
      </c>
      <c r="H717" s="4"/>
      <c r="I717" s="4"/>
      <c r="J717" s="4"/>
      <c r="K717" s="4"/>
      <c r="L717" s="4"/>
      <c r="M717" s="4"/>
      <c r="N717" s="4"/>
      <c r="O717" s="4"/>
      <c r="P717" s="5">
        <f>IF(基本情報登録!$D$10="","",IF(基本情報登録!$D$10=登録データ!D717,1,0))</f>
        <v>0</v>
      </c>
      <c r="Q717" s="3"/>
      <c r="R717" s="3"/>
    </row>
    <row r="718" spans="1:18" x14ac:dyDescent="0.25">
      <c r="A718" s="160">
        <v>716</v>
      </c>
      <c r="B718" s="160" t="s">
        <v>3366</v>
      </c>
      <c r="C718" s="160" t="s">
        <v>3367</v>
      </c>
      <c r="D718" s="160" t="s">
        <v>357</v>
      </c>
      <c r="E718" s="160" t="s">
        <v>989</v>
      </c>
      <c r="F718" s="160" t="s">
        <v>96</v>
      </c>
      <c r="G718" s="160" t="s">
        <v>1039</v>
      </c>
      <c r="H718" s="4"/>
      <c r="I718" s="4"/>
      <c r="J718" s="4"/>
      <c r="K718" s="4"/>
      <c r="L718" s="4"/>
      <c r="M718" s="4"/>
      <c r="N718" s="4"/>
      <c r="O718" s="4"/>
      <c r="P718" s="5">
        <f>IF(基本情報登録!$D$10="","",IF(基本情報登録!$D$10=登録データ!D718,1,0))</f>
        <v>0</v>
      </c>
      <c r="Q718" s="3"/>
      <c r="R718" s="3"/>
    </row>
    <row r="719" spans="1:18" x14ac:dyDescent="0.25">
      <c r="A719" s="160">
        <v>717</v>
      </c>
      <c r="B719" s="160" t="s">
        <v>3368</v>
      </c>
      <c r="C719" s="160" t="s">
        <v>3369</v>
      </c>
      <c r="D719" s="160" t="s">
        <v>357</v>
      </c>
      <c r="E719" s="160" t="s">
        <v>989</v>
      </c>
      <c r="F719" s="160" t="s">
        <v>28</v>
      </c>
      <c r="G719" s="160" t="s">
        <v>1414</v>
      </c>
      <c r="H719" s="4"/>
      <c r="I719" s="4"/>
      <c r="J719" s="4"/>
      <c r="K719" s="4"/>
      <c r="L719" s="4"/>
      <c r="M719" s="4"/>
      <c r="N719" s="4"/>
      <c r="O719" s="4"/>
      <c r="P719" s="5">
        <f>IF(基本情報登録!$D$10="","",IF(基本情報登録!$D$10=登録データ!D719,1,0))</f>
        <v>0</v>
      </c>
      <c r="Q719" s="3"/>
      <c r="R719" s="3"/>
    </row>
    <row r="720" spans="1:18" x14ac:dyDescent="0.25">
      <c r="A720" s="160">
        <v>718</v>
      </c>
      <c r="B720" s="160" t="s">
        <v>3370</v>
      </c>
      <c r="C720" s="160" t="s">
        <v>3371</v>
      </c>
      <c r="D720" s="160" t="s">
        <v>357</v>
      </c>
      <c r="E720" s="160" t="s">
        <v>989</v>
      </c>
      <c r="F720" s="160" t="s">
        <v>52</v>
      </c>
      <c r="G720" s="160" t="s">
        <v>4497</v>
      </c>
      <c r="H720" s="4"/>
      <c r="I720" s="4"/>
      <c r="J720" s="4"/>
      <c r="K720" s="4"/>
      <c r="L720" s="4"/>
      <c r="M720" s="4"/>
      <c r="N720" s="4"/>
      <c r="O720" s="4"/>
      <c r="P720" s="5">
        <f>IF(基本情報登録!$D$10="","",IF(基本情報登録!$D$10=登録データ!D720,1,0))</f>
        <v>0</v>
      </c>
      <c r="Q720" s="3"/>
      <c r="R720" s="3"/>
    </row>
    <row r="721" spans="1:18" x14ac:dyDescent="0.25">
      <c r="A721" s="160">
        <v>719</v>
      </c>
      <c r="B721" s="160" t="s">
        <v>3372</v>
      </c>
      <c r="C721" s="160" t="s">
        <v>3373</v>
      </c>
      <c r="D721" s="160" t="s">
        <v>357</v>
      </c>
      <c r="E721" s="160" t="s">
        <v>989</v>
      </c>
      <c r="F721" s="160" t="s">
        <v>52</v>
      </c>
      <c r="G721" s="160" t="s">
        <v>700</v>
      </c>
      <c r="H721" s="4"/>
      <c r="I721" s="4"/>
      <c r="J721" s="4"/>
      <c r="K721" s="4"/>
      <c r="L721" s="4"/>
      <c r="M721" s="4"/>
      <c r="N721" s="4"/>
      <c r="O721" s="4"/>
      <c r="P721" s="5">
        <f>IF(基本情報登録!$D$10="","",IF(基本情報登録!$D$10=登録データ!D721,1,0))</f>
        <v>0</v>
      </c>
      <c r="Q721" s="3"/>
      <c r="R721" s="3"/>
    </row>
    <row r="722" spans="1:18" x14ac:dyDescent="0.25">
      <c r="A722" s="160">
        <v>720</v>
      </c>
      <c r="B722" s="160" t="s">
        <v>3374</v>
      </c>
      <c r="C722" s="160" t="s">
        <v>3375</v>
      </c>
      <c r="D722" s="160" t="s">
        <v>357</v>
      </c>
      <c r="E722" s="160" t="s">
        <v>989</v>
      </c>
      <c r="F722" s="160" t="s">
        <v>87</v>
      </c>
      <c r="G722" s="160" t="s">
        <v>887</v>
      </c>
      <c r="H722" s="4"/>
      <c r="I722" s="4"/>
      <c r="J722" s="4"/>
      <c r="K722" s="4"/>
      <c r="L722" s="4"/>
      <c r="M722" s="4"/>
      <c r="N722" s="4"/>
      <c r="O722" s="4"/>
      <c r="P722" s="5">
        <f>IF(基本情報登録!$D$10="","",IF(基本情報登録!$D$10=登録データ!D722,1,0))</f>
        <v>0</v>
      </c>
      <c r="Q722" s="3"/>
      <c r="R722" s="3"/>
    </row>
    <row r="723" spans="1:18" x14ac:dyDescent="0.25">
      <c r="A723" s="160">
        <v>721</v>
      </c>
      <c r="B723" s="160" t="s">
        <v>3376</v>
      </c>
      <c r="C723" s="160" t="s">
        <v>3377</v>
      </c>
      <c r="D723" s="160" t="s">
        <v>357</v>
      </c>
      <c r="E723" s="160" t="s">
        <v>989</v>
      </c>
      <c r="F723" s="160" t="s">
        <v>118</v>
      </c>
      <c r="G723" s="160" t="s">
        <v>757</v>
      </c>
      <c r="H723" s="4"/>
      <c r="I723" s="4"/>
      <c r="J723" s="4"/>
      <c r="K723" s="4"/>
      <c r="L723" s="4"/>
      <c r="M723" s="4"/>
      <c r="N723" s="4"/>
      <c r="O723" s="4"/>
      <c r="P723" s="5">
        <f>IF(基本情報登録!$D$10="","",IF(基本情報登録!$D$10=登録データ!D723,1,0))</f>
        <v>0</v>
      </c>
      <c r="Q723" s="3"/>
      <c r="R723" s="3"/>
    </row>
    <row r="724" spans="1:18" x14ac:dyDescent="0.25">
      <c r="A724" s="160">
        <v>722</v>
      </c>
      <c r="B724" s="160" t="s">
        <v>3378</v>
      </c>
      <c r="C724" s="160" t="s">
        <v>3379</v>
      </c>
      <c r="D724" s="160" t="s">
        <v>357</v>
      </c>
      <c r="E724" s="160" t="s">
        <v>989</v>
      </c>
      <c r="F724" s="160" t="s">
        <v>28</v>
      </c>
      <c r="G724" s="160" t="s">
        <v>1664</v>
      </c>
      <c r="H724" s="4"/>
      <c r="I724" s="4"/>
      <c r="J724" s="4"/>
      <c r="K724" s="4"/>
      <c r="L724" s="4"/>
      <c r="M724" s="4"/>
      <c r="N724" s="4"/>
      <c r="O724" s="4"/>
      <c r="P724" s="5">
        <f>IF(基本情報登録!$D$10="","",IF(基本情報登録!$D$10=登録データ!D724,1,0))</f>
        <v>0</v>
      </c>
      <c r="Q724" s="3"/>
      <c r="R724" s="3"/>
    </row>
    <row r="725" spans="1:18" x14ac:dyDescent="0.25">
      <c r="A725" s="160">
        <v>723</v>
      </c>
      <c r="B725" s="160" t="s">
        <v>3380</v>
      </c>
      <c r="C725" s="160" t="s">
        <v>3381</v>
      </c>
      <c r="D725" s="160" t="s">
        <v>357</v>
      </c>
      <c r="E725" s="160" t="s">
        <v>989</v>
      </c>
      <c r="F725" s="160" t="s">
        <v>131</v>
      </c>
      <c r="G725" s="160" t="s">
        <v>737</v>
      </c>
      <c r="H725" s="4"/>
      <c r="I725" s="4"/>
      <c r="J725" s="4"/>
      <c r="K725" s="4"/>
      <c r="L725" s="4"/>
      <c r="M725" s="4"/>
      <c r="N725" s="4"/>
      <c r="O725" s="4"/>
      <c r="P725" s="5">
        <f>IF(基本情報登録!$D$10="","",IF(基本情報登録!$D$10=登録データ!D725,1,0))</f>
        <v>0</v>
      </c>
      <c r="Q725" s="3"/>
      <c r="R725" s="3"/>
    </row>
    <row r="726" spans="1:18" x14ac:dyDescent="0.25">
      <c r="A726" s="160">
        <v>724</v>
      </c>
      <c r="B726" s="160" t="s">
        <v>3382</v>
      </c>
      <c r="C726" s="160" t="s">
        <v>3383</v>
      </c>
      <c r="D726" s="160" t="s">
        <v>357</v>
      </c>
      <c r="E726" s="160" t="s">
        <v>989</v>
      </c>
      <c r="F726" s="160" t="s">
        <v>61</v>
      </c>
      <c r="G726" s="160" t="s">
        <v>4530</v>
      </c>
      <c r="H726" s="4"/>
      <c r="I726" s="4"/>
      <c r="J726" s="4"/>
      <c r="K726" s="4"/>
      <c r="L726" s="4"/>
      <c r="M726" s="4"/>
      <c r="N726" s="4"/>
      <c r="O726" s="4"/>
      <c r="P726" s="5">
        <f>IF(基本情報登録!$D$10="","",IF(基本情報登録!$D$10=登録データ!D726,1,0))</f>
        <v>0</v>
      </c>
      <c r="Q726" s="3"/>
      <c r="R726" s="3"/>
    </row>
    <row r="727" spans="1:18" x14ac:dyDescent="0.25">
      <c r="A727" s="160">
        <v>725</v>
      </c>
      <c r="B727" s="160" t="s">
        <v>3384</v>
      </c>
      <c r="C727" s="160" t="s">
        <v>3385</v>
      </c>
      <c r="D727" s="160" t="s">
        <v>357</v>
      </c>
      <c r="E727" s="160" t="s">
        <v>989</v>
      </c>
      <c r="F727" s="160" t="s">
        <v>52</v>
      </c>
      <c r="G727" s="160" t="s">
        <v>700</v>
      </c>
      <c r="H727" s="4"/>
      <c r="I727" s="4"/>
      <c r="J727" s="4"/>
      <c r="K727" s="4"/>
      <c r="L727" s="4"/>
      <c r="M727" s="4"/>
      <c r="N727" s="4"/>
      <c r="O727" s="4"/>
      <c r="P727" s="5">
        <f>IF(基本情報登録!$D$10="","",IF(基本情報登録!$D$10=登録データ!D727,1,0))</f>
        <v>0</v>
      </c>
      <c r="Q727" s="3"/>
      <c r="R727" s="3"/>
    </row>
    <row r="728" spans="1:18" x14ac:dyDescent="0.25">
      <c r="A728" s="160">
        <v>726</v>
      </c>
      <c r="B728" s="160" t="s">
        <v>3386</v>
      </c>
      <c r="C728" s="160" t="s">
        <v>3387</v>
      </c>
      <c r="D728" s="160" t="s">
        <v>357</v>
      </c>
      <c r="E728" s="160" t="s">
        <v>989</v>
      </c>
      <c r="F728" s="160" t="s">
        <v>143</v>
      </c>
      <c r="G728" s="160" t="s">
        <v>1638</v>
      </c>
      <c r="H728" s="4"/>
      <c r="I728" s="4"/>
      <c r="J728" s="4"/>
      <c r="K728" s="4"/>
      <c r="L728" s="4"/>
      <c r="M728" s="4"/>
      <c r="N728" s="4"/>
      <c r="O728" s="4"/>
      <c r="P728" s="5">
        <f>IF(基本情報登録!$D$10="","",IF(基本情報登録!$D$10=登録データ!D728,1,0))</f>
        <v>0</v>
      </c>
      <c r="Q728" s="3"/>
      <c r="R728" s="3"/>
    </row>
    <row r="729" spans="1:18" x14ac:dyDescent="0.25">
      <c r="A729" s="160">
        <v>727</v>
      </c>
      <c r="B729" s="160" t="s">
        <v>3388</v>
      </c>
      <c r="C729" s="160" t="s">
        <v>3389</v>
      </c>
      <c r="D729" s="160" t="s">
        <v>357</v>
      </c>
      <c r="E729" s="160" t="s">
        <v>989</v>
      </c>
      <c r="F729" s="160" t="s">
        <v>492</v>
      </c>
      <c r="G729" s="160" t="s">
        <v>4531</v>
      </c>
      <c r="H729" s="4"/>
      <c r="I729" s="4"/>
      <c r="J729" s="4"/>
      <c r="K729" s="4"/>
      <c r="L729" s="4"/>
      <c r="M729" s="4"/>
      <c r="N729" s="4"/>
      <c r="O729" s="4"/>
      <c r="P729" s="5">
        <f>IF(基本情報登録!$D$10="","",IF(基本情報登録!$D$10=登録データ!D729,1,0))</f>
        <v>0</v>
      </c>
      <c r="Q729" s="3"/>
      <c r="R729" s="3"/>
    </row>
    <row r="730" spans="1:18" x14ac:dyDescent="0.25">
      <c r="A730" s="160">
        <v>728</v>
      </c>
      <c r="B730" s="160" t="s">
        <v>3390</v>
      </c>
      <c r="C730" s="160" t="s">
        <v>3391</v>
      </c>
      <c r="D730" s="160" t="s">
        <v>357</v>
      </c>
      <c r="E730" s="160" t="s">
        <v>989</v>
      </c>
      <c r="F730" s="160" t="s">
        <v>52</v>
      </c>
      <c r="G730" s="160" t="s">
        <v>627</v>
      </c>
      <c r="H730" s="4"/>
      <c r="I730" s="4"/>
      <c r="J730" s="4"/>
      <c r="K730" s="4"/>
      <c r="L730" s="4"/>
      <c r="M730" s="4"/>
      <c r="N730" s="4"/>
      <c r="O730" s="4"/>
      <c r="P730" s="5">
        <f>IF(基本情報登録!$D$10="","",IF(基本情報登録!$D$10=登録データ!D730,1,0))</f>
        <v>0</v>
      </c>
      <c r="Q730" s="3"/>
      <c r="R730" s="3"/>
    </row>
    <row r="731" spans="1:18" x14ac:dyDescent="0.25">
      <c r="A731" s="160">
        <v>729</v>
      </c>
      <c r="B731" s="160" t="s">
        <v>3392</v>
      </c>
      <c r="C731" s="160" t="s">
        <v>3393</v>
      </c>
      <c r="D731" s="160" t="s">
        <v>357</v>
      </c>
      <c r="E731" s="160" t="s">
        <v>989</v>
      </c>
      <c r="F731" s="160" t="s">
        <v>542</v>
      </c>
      <c r="G731" s="160" t="s">
        <v>877</v>
      </c>
      <c r="H731" s="4"/>
      <c r="I731" s="4"/>
      <c r="J731" s="4"/>
      <c r="K731" s="4"/>
      <c r="L731" s="4"/>
      <c r="M731" s="4"/>
      <c r="N731" s="4"/>
      <c r="O731" s="4"/>
      <c r="P731" s="5">
        <f>IF(基本情報登録!$D$10="","",IF(基本情報登録!$D$10=登録データ!D731,1,0))</f>
        <v>0</v>
      </c>
      <c r="Q731" s="3"/>
      <c r="R731" s="3"/>
    </row>
    <row r="732" spans="1:18" x14ac:dyDescent="0.25">
      <c r="A732" s="161">
        <v>730</v>
      </c>
      <c r="B732" s="161" t="s">
        <v>2060</v>
      </c>
      <c r="C732" s="161" t="s">
        <v>2061</v>
      </c>
      <c r="D732" s="161" t="s">
        <v>98</v>
      </c>
      <c r="E732" s="161" t="s">
        <v>60</v>
      </c>
      <c r="F732" s="161" t="s">
        <v>96</v>
      </c>
      <c r="G732" s="161" t="s">
        <v>483</v>
      </c>
      <c r="H732" s="4"/>
      <c r="I732" s="4"/>
      <c r="J732" s="4"/>
      <c r="K732" s="4"/>
      <c r="L732" s="4"/>
      <c r="M732" s="4"/>
      <c r="N732" s="4"/>
      <c r="O732" s="4"/>
      <c r="P732" s="5">
        <f>IF(基本情報登録!$D$10="","",IF(基本情報登録!$D$10=登録データ!D732,1,0))</f>
        <v>0</v>
      </c>
      <c r="Q732" s="3"/>
      <c r="R732" s="3"/>
    </row>
    <row r="733" spans="1:18" x14ac:dyDescent="0.25">
      <c r="A733" s="161">
        <v>731</v>
      </c>
      <c r="B733" s="161" t="s">
        <v>1994</v>
      </c>
      <c r="C733" s="161" t="s">
        <v>1995</v>
      </c>
      <c r="D733" s="161" t="s">
        <v>98</v>
      </c>
      <c r="E733" s="161" t="s">
        <v>60</v>
      </c>
      <c r="F733" s="161" t="s">
        <v>166</v>
      </c>
      <c r="G733" s="161" t="s">
        <v>512</v>
      </c>
      <c r="H733" s="4"/>
      <c r="I733" s="4"/>
      <c r="J733" s="4"/>
      <c r="K733" s="4"/>
      <c r="L733" s="4"/>
      <c r="M733" s="4"/>
      <c r="N733" s="4"/>
      <c r="O733" s="4"/>
      <c r="P733" s="5">
        <f>IF(基本情報登録!$D$10="","",IF(基本情報登録!$D$10=登録データ!D733,1,0))</f>
        <v>0</v>
      </c>
      <c r="Q733" s="3"/>
      <c r="R733" s="3"/>
    </row>
    <row r="734" spans="1:18" x14ac:dyDescent="0.25">
      <c r="A734" s="161">
        <v>732</v>
      </c>
      <c r="B734" s="161" t="s">
        <v>2398</v>
      </c>
      <c r="C734" s="161" t="s">
        <v>2399</v>
      </c>
      <c r="D734" s="161" t="s">
        <v>98</v>
      </c>
      <c r="E734" s="161" t="s">
        <v>60</v>
      </c>
      <c r="F734" s="161" t="s">
        <v>552</v>
      </c>
      <c r="G734" s="161" t="s">
        <v>4532</v>
      </c>
      <c r="H734" s="4"/>
      <c r="I734" s="4"/>
      <c r="J734" s="4"/>
      <c r="K734" s="4"/>
      <c r="L734" s="4"/>
      <c r="M734" s="4"/>
      <c r="N734" s="4"/>
      <c r="O734" s="4"/>
      <c r="P734" s="5">
        <f>IF(基本情報登録!$D$10="","",IF(基本情報登録!$D$10=登録データ!D734,1,0))</f>
        <v>0</v>
      </c>
      <c r="Q734" s="3"/>
      <c r="R734" s="3"/>
    </row>
    <row r="735" spans="1:18" x14ac:dyDescent="0.25">
      <c r="A735" s="161">
        <v>733</v>
      </c>
      <c r="B735" s="161" t="s">
        <v>1996</v>
      </c>
      <c r="C735" s="161" t="s">
        <v>1997</v>
      </c>
      <c r="D735" s="161" t="s">
        <v>98</v>
      </c>
      <c r="E735" s="161" t="s">
        <v>60</v>
      </c>
      <c r="F735" s="161" t="s">
        <v>1998</v>
      </c>
      <c r="G735" s="161" t="s">
        <v>1999</v>
      </c>
      <c r="H735" s="4"/>
      <c r="I735" s="4"/>
      <c r="J735" s="4"/>
      <c r="K735" s="4"/>
      <c r="L735" s="4"/>
      <c r="M735" s="4"/>
      <c r="N735" s="4"/>
      <c r="O735" s="4"/>
      <c r="P735" s="5">
        <f>IF(基本情報登録!$D$10="","",IF(基本情報登録!$D$10=登録データ!D735,1,0))</f>
        <v>0</v>
      </c>
      <c r="Q735" s="3"/>
      <c r="R735" s="3"/>
    </row>
    <row r="736" spans="1:18" x14ac:dyDescent="0.25">
      <c r="A736" s="161">
        <v>734</v>
      </c>
      <c r="B736" s="161" t="s">
        <v>2000</v>
      </c>
      <c r="C736" s="161" t="s">
        <v>2001</v>
      </c>
      <c r="D736" s="161" t="s">
        <v>98</v>
      </c>
      <c r="E736" s="161" t="s">
        <v>60</v>
      </c>
      <c r="F736" s="161" t="s">
        <v>136</v>
      </c>
      <c r="G736" s="161" t="s">
        <v>4533</v>
      </c>
      <c r="H736" s="4"/>
      <c r="I736" s="4"/>
      <c r="J736" s="4"/>
      <c r="K736" s="4"/>
      <c r="L736" s="4"/>
      <c r="M736" s="4"/>
      <c r="N736" s="4"/>
      <c r="O736" s="4"/>
      <c r="P736" s="5">
        <f>IF(基本情報登録!$D$10="","",IF(基本情報登録!$D$10=登録データ!D736,1,0))</f>
        <v>0</v>
      </c>
      <c r="Q736" s="3"/>
      <c r="R736" s="3"/>
    </row>
    <row r="737" spans="1:18" x14ac:dyDescent="0.25">
      <c r="A737" s="161">
        <v>735</v>
      </c>
      <c r="B737" s="161" t="s">
        <v>2002</v>
      </c>
      <c r="C737" s="161" t="s">
        <v>2003</v>
      </c>
      <c r="D737" s="161" t="s">
        <v>98</v>
      </c>
      <c r="E737" s="161" t="s">
        <v>60</v>
      </c>
      <c r="F737" s="161" t="s">
        <v>61</v>
      </c>
      <c r="G737" s="161" t="s">
        <v>2004</v>
      </c>
      <c r="H737" s="4"/>
      <c r="I737" s="4"/>
      <c r="J737" s="4"/>
      <c r="K737" s="4"/>
      <c r="L737" s="4"/>
      <c r="M737" s="4"/>
      <c r="N737" s="4"/>
      <c r="O737" s="4"/>
      <c r="P737" s="5">
        <f>IF(基本情報登録!$D$10="","",IF(基本情報登録!$D$10=登録データ!D737,1,0))</f>
        <v>0</v>
      </c>
      <c r="Q737" s="3"/>
      <c r="R737" s="3"/>
    </row>
    <row r="738" spans="1:18" x14ac:dyDescent="0.25">
      <c r="A738" s="161">
        <v>736</v>
      </c>
      <c r="B738" s="161" t="s">
        <v>2005</v>
      </c>
      <c r="C738" s="161" t="s">
        <v>2006</v>
      </c>
      <c r="D738" s="161" t="s">
        <v>98</v>
      </c>
      <c r="E738" s="161" t="s">
        <v>60</v>
      </c>
      <c r="F738" s="161" t="s">
        <v>2007</v>
      </c>
      <c r="G738" s="161" t="s">
        <v>2008</v>
      </c>
      <c r="H738" s="4"/>
      <c r="I738" s="4"/>
      <c r="J738" s="4"/>
      <c r="K738" s="4"/>
      <c r="L738" s="4"/>
      <c r="M738" s="4"/>
      <c r="N738" s="4"/>
      <c r="O738" s="4"/>
      <c r="P738" s="5">
        <f>IF(基本情報登録!$D$10="","",IF(基本情報登録!$D$10=登録データ!D738,1,0))</f>
        <v>0</v>
      </c>
      <c r="Q738" s="3"/>
      <c r="R738" s="3"/>
    </row>
    <row r="739" spans="1:18" x14ac:dyDescent="0.25">
      <c r="A739" s="161">
        <v>737</v>
      </c>
      <c r="B739" s="161" t="s">
        <v>2009</v>
      </c>
      <c r="C739" s="161" t="s">
        <v>2010</v>
      </c>
      <c r="D739" s="161" t="s">
        <v>98</v>
      </c>
      <c r="E739" s="161" t="s">
        <v>60</v>
      </c>
      <c r="F739" s="161" t="s">
        <v>37</v>
      </c>
      <c r="G739" s="161" t="s">
        <v>413</v>
      </c>
      <c r="H739" s="4"/>
      <c r="I739" s="4"/>
      <c r="J739" s="4"/>
      <c r="K739" s="4"/>
      <c r="L739" s="4"/>
      <c r="M739" s="4"/>
      <c r="N739" s="4"/>
      <c r="O739" s="4"/>
      <c r="P739" s="5">
        <f>IF(基本情報登録!$D$10="","",IF(基本情報登録!$D$10=登録データ!D739,1,0))</f>
        <v>0</v>
      </c>
      <c r="Q739" s="3"/>
      <c r="R739" s="3"/>
    </row>
    <row r="740" spans="1:18" x14ac:dyDescent="0.25">
      <c r="A740" s="161">
        <v>738</v>
      </c>
      <c r="B740" s="161" t="s">
        <v>2011</v>
      </c>
      <c r="C740" s="161" t="s">
        <v>2012</v>
      </c>
      <c r="D740" s="161" t="s">
        <v>98</v>
      </c>
      <c r="E740" s="161" t="s">
        <v>60</v>
      </c>
      <c r="F740" s="161" t="s">
        <v>1266</v>
      </c>
      <c r="G740" s="161" t="s">
        <v>2013</v>
      </c>
      <c r="H740" s="4"/>
      <c r="I740" s="4"/>
      <c r="J740" s="4"/>
      <c r="K740" s="4"/>
      <c r="L740" s="4"/>
      <c r="M740" s="4"/>
      <c r="N740" s="4"/>
      <c r="O740" s="4"/>
      <c r="P740" s="5">
        <f>IF(基本情報登録!$D$10="","",IF(基本情報登録!$D$10=登録データ!D740,1,0))</f>
        <v>0</v>
      </c>
      <c r="Q740" s="3"/>
      <c r="R740" s="3"/>
    </row>
    <row r="741" spans="1:18" x14ac:dyDescent="0.25">
      <c r="A741" s="161">
        <v>739</v>
      </c>
      <c r="B741" s="161" t="s">
        <v>2014</v>
      </c>
      <c r="C741" s="161" t="s">
        <v>2015</v>
      </c>
      <c r="D741" s="161" t="s">
        <v>98</v>
      </c>
      <c r="E741" s="161" t="s">
        <v>60</v>
      </c>
      <c r="F741" s="161" t="s">
        <v>37</v>
      </c>
      <c r="G741" s="161" t="s">
        <v>1788</v>
      </c>
      <c r="H741" s="4"/>
      <c r="I741" s="4"/>
      <c r="J741" s="4"/>
      <c r="K741" s="4"/>
      <c r="L741" s="4"/>
      <c r="M741" s="4"/>
      <c r="N741" s="4"/>
      <c r="O741" s="4"/>
      <c r="P741" s="5">
        <f>IF(基本情報登録!$D$10="","",IF(基本情報登録!$D$10=登録データ!D741,1,0))</f>
        <v>0</v>
      </c>
      <c r="Q741" s="3"/>
      <c r="R741" s="3"/>
    </row>
    <row r="742" spans="1:18" x14ac:dyDescent="0.25">
      <c r="A742" s="161">
        <v>740</v>
      </c>
      <c r="B742" s="161" t="s">
        <v>2016</v>
      </c>
      <c r="C742" s="161" t="s">
        <v>2017</v>
      </c>
      <c r="D742" s="161" t="s">
        <v>98</v>
      </c>
      <c r="E742" s="161" t="s">
        <v>60</v>
      </c>
      <c r="F742" s="161" t="s">
        <v>470</v>
      </c>
      <c r="G742" s="161" t="s">
        <v>2018</v>
      </c>
      <c r="H742" s="4"/>
      <c r="I742" s="4"/>
      <c r="J742" s="4"/>
      <c r="K742" s="4"/>
      <c r="L742" s="4"/>
      <c r="M742" s="4"/>
      <c r="N742" s="4"/>
      <c r="O742" s="4"/>
      <c r="P742" s="5">
        <f>IF(基本情報登録!$D$10="","",IF(基本情報登録!$D$10=登録データ!D742,1,0))</f>
        <v>0</v>
      </c>
      <c r="Q742" s="3"/>
      <c r="R742" s="3"/>
    </row>
    <row r="743" spans="1:18" x14ac:dyDescent="0.25">
      <c r="A743" s="161">
        <v>741</v>
      </c>
      <c r="B743" s="161" t="s">
        <v>2072</v>
      </c>
      <c r="C743" s="161" t="s">
        <v>2073</v>
      </c>
      <c r="D743" s="161" t="s">
        <v>98</v>
      </c>
      <c r="E743" s="161" t="s">
        <v>60</v>
      </c>
      <c r="F743" s="161" t="s">
        <v>166</v>
      </c>
      <c r="G743" s="161" t="s">
        <v>1629</v>
      </c>
      <c r="H743" s="4"/>
      <c r="I743" s="4"/>
      <c r="J743" s="4"/>
      <c r="K743" s="4"/>
      <c r="L743" s="4"/>
      <c r="M743" s="4"/>
      <c r="N743" s="4"/>
      <c r="O743" s="4"/>
      <c r="P743" s="5">
        <f>IF(基本情報登録!$D$10="","",IF(基本情報登録!$D$10=登録データ!D743,1,0))</f>
        <v>0</v>
      </c>
      <c r="Q743" s="3"/>
      <c r="R743" s="3"/>
    </row>
    <row r="744" spans="1:18" x14ac:dyDescent="0.25">
      <c r="A744" s="161">
        <v>742</v>
      </c>
      <c r="B744" s="161" t="s">
        <v>2019</v>
      </c>
      <c r="C744" s="161" t="s">
        <v>2020</v>
      </c>
      <c r="D744" s="161" t="s">
        <v>98</v>
      </c>
      <c r="E744" s="161" t="s">
        <v>60</v>
      </c>
      <c r="F744" s="161" t="s">
        <v>118</v>
      </c>
      <c r="G744" s="161" t="s">
        <v>961</v>
      </c>
      <c r="H744" s="4"/>
      <c r="I744" s="4"/>
      <c r="J744" s="4"/>
      <c r="K744" s="4"/>
      <c r="L744" s="4"/>
      <c r="M744" s="4"/>
      <c r="N744" s="4"/>
      <c r="O744" s="4"/>
      <c r="P744" s="5">
        <f>IF(基本情報登録!$D$10="","",IF(基本情報登録!$D$10=登録データ!D744,1,0))</f>
        <v>0</v>
      </c>
      <c r="Q744" s="3"/>
      <c r="R744" s="3"/>
    </row>
    <row r="745" spans="1:18" x14ac:dyDescent="0.25">
      <c r="A745" s="161">
        <v>743</v>
      </c>
      <c r="B745" s="161" t="s">
        <v>2021</v>
      </c>
      <c r="C745" s="161" t="s">
        <v>2022</v>
      </c>
      <c r="D745" s="161" t="s">
        <v>98</v>
      </c>
      <c r="E745" s="161" t="s">
        <v>60</v>
      </c>
      <c r="F745" s="161" t="s">
        <v>52</v>
      </c>
      <c r="G745" s="161" t="s">
        <v>2629</v>
      </c>
      <c r="H745" s="4"/>
      <c r="I745" s="4"/>
      <c r="J745" s="4"/>
      <c r="K745" s="4"/>
      <c r="L745" s="4"/>
      <c r="M745" s="4"/>
      <c r="N745" s="4"/>
      <c r="O745" s="4"/>
      <c r="P745" s="5">
        <f>IF(基本情報登録!$D$10="","",IF(基本情報登録!$D$10=登録データ!D745,1,0))</f>
        <v>0</v>
      </c>
      <c r="Q745" s="3"/>
      <c r="R745" s="3"/>
    </row>
    <row r="746" spans="1:18" x14ac:dyDescent="0.25">
      <c r="A746" s="161">
        <v>744</v>
      </c>
      <c r="B746" s="161" t="s">
        <v>3394</v>
      </c>
      <c r="C746" s="161" t="s">
        <v>2023</v>
      </c>
      <c r="D746" s="161" t="s">
        <v>98</v>
      </c>
      <c r="E746" s="161" t="s">
        <v>60</v>
      </c>
      <c r="F746" s="161" t="s">
        <v>118</v>
      </c>
      <c r="G746" s="161" t="s">
        <v>757</v>
      </c>
      <c r="H746" s="4"/>
      <c r="I746" s="4"/>
      <c r="J746" s="4"/>
      <c r="K746" s="4"/>
      <c r="L746" s="4"/>
      <c r="M746" s="4"/>
      <c r="N746" s="4"/>
      <c r="O746" s="4"/>
      <c r="P746" s="5">
        <f>IF(基本情報登録!$D$10="","",IF(基本情報登録!$D$10=登録データ!D746,1,0))</f>
        <v>0</v>
      </c>
      <c r="Q746" s="3"/>
      <c r="R746" s="3"/>
    </row>
    <row r="747" spans="1:18" x14ac:dyDescent="0.25">
      <c r="A747" s="161">
        <v>745</v>
      </c>
      <c r="B747" s="161" t="s">
        <v>2024</v>
      </c>
      <c r="C747" s="161" t="s">
        <v>2025</v>
      </c>
      <c r="D747" s="161" t="s">
        <v>98</v>
      </c>
      <c r="E747" s="161" t="s">
        <v>60</v>
      </c>
      <c r="F747" s="161" t="s">
        <v>151</v>
      </c>
      <c r="G747" s="161" t="s">
        <v>1129</v>
      </c>
      <c r="H747" s="4"/>
      <c r="I747" s="4"/>
      <c r="J747" s="4"/>
      <c r="K747" s="4"/>
      <c r="L747" s="4"/>
      <c r="M747" s="4"/>
      <c r="N747" s="4"/>
      <c r="O747" s="4"/>
      <c r="P747" s="5">
        <f>IF(基本情報登録!$D$10="","",IF(基本情報登録!$D$10=登録データ!D747,1,0))</f>
        <v>0</v>
      </c>
      <c r="Q747" s="3"/>
      <c r="R747" s="3"/>
    </row>
    <row r="748" spans="1:18" x14ac:dyDescent="0.25">
      <c r="A748" s="161">
        <v>746</v>
      </c>
      <c r="B748" s="161" t="s">
        <v>2026</v>
      </c>
      <c r="C748" s="161" t="s">
        <v>2027</v>
      </c>
      <c r="D748" s="161" t="s">
        <v>98</v>
      </c>
      <c r="E748" s="161" t="s">
        <v>60</v>
      </c>
      <c r="F748" s="161" t="s">
        <v>118</v>
      </c>
      <c r="G748" s="161" t="s">
        <v>289</v>
      </c>
      <c r="H748" s="4"/>
      <c r="I748" s="4"/>
      <c r="J748" s="4"/>
      <c r="K748" s="4"/>
      <c r="L748" s="4"/>
      <c r="M748" s="4"/>
      <c r="N748" s="4"/>
      <c r="O748" s="4"/>
      <c r="P748" s="5">
        <f>IF(基本情報登録!$D$10="","",IF(基本情報登録!$D$10=登録データ!D748,1,0))</f>
        <v>0</v>
      </c>
      <c r="Q748" s="3"/>
      <c r="R748" s="3"/>
    </row>
    <row r="749" spans="1:18" x14ac:dyDescent="0.25">
      <c r="A749" s="161">
        <v>747</v>
      </c>
      <c r="B749" s="161" t="s">
        <v>2028</v>
      </c>
      <c r="C749" s="161" t="s">
        <v>2029</v>
      </c>
      <c r="D749" s="161" t="s">
        <v>98</v>
      </c>
      <c r="E749" s="161" t="s">
        <v>95</v>
      </c>
      <c r="F749" s="161" t="s">
        <v>37</v>
      </c>
      <c r="G749" s="161" t="s">
        <v>464</v>
      </c>
      <c r="H749" s="4"/>
      <c r="I749" s="4"/>
      <c r="J749" s="4"/>
      <c r="K749" s="4"/>
      <c r="L749" s="4"/>
      <c r="M749" s="4"/>
      <c r="N749" s="4"/>
      <c r="O749" s="4"/>
      <c r="P749" s="5">
        <f>IF(基本情報登録!$D$10="","",IF(基本情報登録!$D$10=登録データ!D749,1,0))</f>
        <v>0</v>
      </c>
      <c r="Q749" s="3"/>
      <c r="R749" s="3"/>
    </row>
    <row r="750" spans="1:18" x14ac:dyDescent="0.25">
      <c r="A750" s="161">
        <v>748</v>
      </c>
      <c r="B750" s="161" t="s">
        <v>2030</v>
      </c>
      <c r="C750" s="161" t="s">
        <v>2031</v>
      </c>
      <c r="D750" s="161" t="s">
        <v>98</v>
      </c>
      <c r="E750" s="161" t="s">
        <v>95</v>
      </c>
      <c r="F750" s="161" t="s">
        <v>52</v>
      </c>
      <c r="G750" s="161" t="s">
        <v>1132</v>
      </c>
      <c r="H750" s="4"/>
      <c r="I750" s="4"/>
      <c r="J750" s="4"/>
      <c r="K750" s="4"/>
      <c r="L750" s="4"/>
      <c r="M750" s="4"/>
      <c r="N750" s="4"/>
      <c r="O750" s="4"/>
      <c r="P750" s="5">
        <f>IF(基本情報登録!$D$10="","",IF(基本情報登録!$D$10=登録データ!D750,1,0))</f>
        <v>0</v>
      </c>
      <c r="Q750" s="3"/>
      <c r="R750" s="3"/>
    </row>
    <row r="751" spans="1:18" x14ac:dyDescent="0.25">
      <c r="A751" s="161">
        <v>749</v>
      </c>
      <c r="B751" s="161" t="s">
        <v>2032</v>
      </c>
      <c r="C751" s="161" t="s">
        <v>2033</v>
      </c>
      <c r="D751" s="161" t="s">
        <v>98</v>
      </c>
      <c r="E751" s="161" t="s">
        <v>95</v>
      </c>
      <c r="F751" s="161" t="s">
        <v>61</v>
      </c>
      <c r="G751" s="161" t="s">
        <v>2034</v>
      </c>
      <c r="H751" s="4"/>
      <c r="I751" s="4"/>
      <c r="J751" s="4"/>
      <c r="K751" s="4"/>
      <c r="L751" s="4"/>
      <c r="M751" s="4"/>
      <c r="N751" s="4"/>
      <c r="O751" s="4"/>
      <c r="P751" s="5">
        <f>IF(基本情報登録!$D$10="","",IF(基本情報登録!$D$10=登録データ!D751,1,0))</f>
        <v>0</v>
      </c>
      <c r="Q751" s="3"/>
      <c r="R751" s="3"/>
    </row>
    <row r="752" spans="1:18" x14ac:dyDescent="0.25">
      <c r="A752" s="161">
        <v>750</v>
      </c>
      <c r="B752" s="161" t="s">
        <v>2035</v>
      </c>
      <c r="C752" s="161" t="s">
        <v>2036</v>
      </c>
      <c r="D752" s="161" t="s">
        <v>98</v>
      </c>
      <c r="E752" s="161" t="s">
        <v>95</v>
      </c>
      <c r="F752" s="161" t="s">
        <v>166</v>
      </c>
      <c r="G752" s="161" t="s">
        <v>869</v>
      </c>
      <c r="H752" s="4"/>
      <c r="I752" s="4"/>
      <c r="J752" s="4"/>
      <c r="K752" s="4"/>
      <c r="L752" s="4"/>
      <c r="M752" s="4"/>
      <c r="N752" s="4"/>
      <c r="O752" s="4"/>
      <c r="P752" s="5">
        <f>IF(基本情報登録!$D$10="","",IF(基本情報登録!$D$10=登録データ!D752,1,0))</f>
        <v>0</v>
      </c>
      <c r="Q752" s="3"/>
      <c r="R752" s="3"/>
    </row>
    <row r="753" spans="1:18" x14ac:dyDescent="0.25">
      <c r="A753" s="161">
        <v>751</v>
      </c>
      <c r="B753" s="161" t="s">
        <v>2037</v>
      </c>
      <c r="C753" s="161" t="s">
        <v>2038</v>
      </c>
      <c r="D753" s="161" t="s">
        <v>98</v>
      </c>
      <c r="E753" s="161" t="s">
        <v>95</v>
      </c>
      <c r="F753" s="161" t="s">
        <v>28</v>
      </c>
      <c r="G753" s="161" t="s">
        <v>580</v>
      </c>
      <c r="H753" s="4"/>
      <c r="I753" s="4"/>
      <c r="J753" s="4"/>
      <c r="K753" s="4"/>
      <c r="L753" s="4"/>
      <c r="M753" s="4"/>
      <c r="N753" s="4"/>
      <c r="O753" s="4"/>
      <c r="P753" s="5">
        <f>IF(基本情報登録!$D$10="","",IF(基本情報登録!$D$10=登録データ!D753,1,0))</f>
        <v>0</v>
      </c>
      <c r="Q753" s="3"/>
      <c r="R753" s="3"/>
    </row>
    <row r="754" spans="1:18" x14ac:dyDescent="0.25">
      <c r="A754" s="161">
        <v>752</v>
      </c>
      <c r="B754" s="161" t="s">
        <v>2039</v>
      </c>
      <c r="C754" s="161" t="s">
        <v>2040</v>
      </c>
      <c r="D754" s="161" t="s">
        <v>98</v>
      </c>
      <c r="E754" s="161" t="s">
        <v>95</v>
      </c>
      <c r="F754" s="161" t="s">
        <v>131</v>
      </c>
      <c r="G754" s="161" t="s">
        <v>431</v>
      </c>
      <c r="H754" s="4"/>
      <c r="I754" s="4"/>
      <c r="J754" s="4"/>
      <c r="K754" s="4"/>
      <c r="L754" s="4"/>
      <c r="M754" s="4"/>
      <c r="N754" s="4"/>
      <c r="O754" s="4"/>
      <c r="P754" s="5">
        <f>IF(基本情報登録!$D$10="","",IF(基本情報登録!$D$10=登録データ!D754,1,0))</f>
        <v>0</v>
      </c>
      <c r="Q754" s="3"/>
      <c r="R754" s="3"/>
    </row>
    <row r="755" spans="1:18" x14ac:dyDescent="0.25">
      <c r="A755" s="161">
        <v>753</v>
      </c>
      <c r="B755" s="161" t="s">
        <v>2041</v>
      </c>
      <c r="C755" s="161" t="s">
        <v>2042</v>
      </c>
      <c r="D755" s="161" t="s">
        <v>98</v>
      </c>
      <c r="E755" s="161" t="s">
        <v>95</v>
      </c>
      <c r="F755" s="161" t="s">
        <v>52</v>
      </c>
      <c r="G755" s="161" t="s">
        <v>104</v>
      </c>
      <c r="H755" s="4"/>
      <c r="I755" s="4"/>
      <c r="J755" s="4"/>
      <c r="K755" s="4"/>
      <c r="L755" s="4"/>
      <c r="M755" s="4"/>
      <c r="N755" s="4"/>
      <c r="O755" s="4"/>
      <c r="P755" s="5">
        <f>IF(基本情報登録!$D$10="","",IF(基本情報登録!$D$10=登録データ!D755,1,0))</f>
        <v>0</v>
      </c>
      <c r="Q755" s="3"/>
      <c r="R755" s="3"/>
    </row>
    <row r="756" spans="1:18" x14ac:dyDescent="0.25">
      <c r="A756" s="161">
        <v>754</v>
      </c>
      <c r="B756" s="161" t="s">
        <v>2043</v>
      </c>
      <c r="C756" s="161" t="s">
        <v>2044</v>
      </c>
      <c r="D756" s="161" t="s">
        <v>98</v>
      </c>
      <c r="E756" s="161" t="s">
        <v>95</v>
      </c>
      <c r="F756" s="161" t="s">
        <v>276</v>
      </c>
      <c r="G756" s="161" t="s">
        <v>2045</v>
      </c>
      <c r="H756" s="4"/>
      <c r="I756" s="4"/>
      <c r="J756" s="4"/>
      <c r="K756" s="4"/>
      <c r="L756" s="4"/>
      <c r="M756" s="4"/>
      <c r="N756" s="4"/>
      <c r="O756" s="4"/>
      <c r="P756" s="5">
        <f>IF(基本情報登録!$D$10="","",IF(基本情報登録!$D$10=登録データ!D756,1,0))</f>
        <v>0</v>
      </c>
      <c r="Q756" s="3"/>
      <c r="R756" s="3"/>
    </row>
    <row r="757" spans="1:18" x14ac:dyDescent="0.25">
      <c r="A757" s="161">
        <v>755</v>
      </c>
      <c r="B757" s="161" t="s">
        <v>2046</v>
      </c>
      <c r="C757" s="161" t="s">
        <v>2047</v>
      </c>
      <c r="D757" s="161" t="s">
        <v>98</v>
      </c>
      <c r="E757" s="161" t="s">
        <v>95</v>
      </c>
      <c r="F757" s="161" t="s">
        <v>1506</v>
      </c>
      <c r="G757" s="161" t="s">
        <v>2048</v>
      </c>
      <c r="H757" s="4"/>
      <c r="I757" s="4"/>
      <c r="J757" s="4"/>
      <c r="K757" s="4"/>
      <c r="L757" s="4"/>
      <c r="M757" s="4"/>
      <c r="N757" s="4"/>
      <c r="O757" s="4"/>
      <c r="P757" s="5">
        <f>IF(基本情報登録!$D$10="","",IF(基本情報登録!$D$10=登録データ!D757,1,0))</f>
        <v>0</v>
      </c>
      <c r="Q757" s="3"/>
      <c r="R757" s="3"/>
    </row>
    <row r="758" spans="1:18" x14ac:dyDescent="0.25">
      <c r="A758" s="161">
        <v>756</v>
      </c>
      <c r="B758" s="161" t="s">
        <v>3395</v>
      </c>
      <c r="C758" s="161" t="s">
        <v>2049</v>
      </c>
      <c r="D758" s="161" t="s">
        <v>98</v>
      </c>
      <c r="E758" s="161" t="s">
        <v>95</v>
      </c>
      <c r="F758" s="161" t="s">
        <v>118</v>
      </c>
      <c r="G758" s="161" t="s">
        <v>1111</v>
      </c>
      <c r="H758" s="4"/>
      <c r="I758" s="4"/>
      <c r="J758" s="4"/>
      <c r="K758" s="4"/>
      <c r="L758" s="4"/>
      <c r="M758" s="4"/>
      <c r="N758" s="4"/>
      <c r="O758" s="4"/>
      <c r="P758" s="5">
        <f>IF(基本情報登録!$D$10="","",IF(基本情報登録!$D$10=登録データ!D758,1,0))</f>
        <v>0</v>
      </c>
      <c r="Q758" s="3"/>
      <c r="R758" s="3"/>
    </row>
    <row r="759" spans="1:18" x14ac:dyDescent="0.25">
      <c r="A759" s="161">
        <v>757</v>
      </c>
      <c r="B759" s="161" t="s">
        <v>2050</v>
      </c>
      <c r="C759" s="161" t="s">
        <v>2051</v>
      </c>
      <c r="D759" s="161" t="s">
        <v>98</v>
      </c>
      <c r="E759" s="161" t="s">
        <v>95</v>
      </c>
      <c r="F759" s="161" t="s">
        <v>436</v>
      </c>
      <c r="G759" s="161" t="s">
        <v>834</v>
      </c>
      <c r="H759" s="4"/>
      <c r="I759" s="4"/>
      <c r="J759" s="4"/>
      <c r="K759" s="4"/>
      <c r="L759" s="4"/>
      <c r="M759" s="4"/>
      <c r="N759" s="4"/>
      <c r="O759" s="4"/>
      <c r="P759" s="5">
        <f>IF(基本情報登録!$D$10="","",IF(基本情報登録!$D$10=登録データ!D759,1,0))</f>
        <v>0</v>
      </c>
      <c r="Q759" s="3"/>
      <c r="R759" s="3"/>
    </row>
    <row r="760" spans="1:18" x14ac:dyDescent="0.25">
      <c r="A760" s="161">
        <v>758</v>
      </c>
      <c r="B760" s="161" t="s">
        <v>2052</v>
      </c>
      <c r="C760" s="161" t="s">
        <v>2053</v>
      </c>
      <c r="D760" s="161" t="s">
        <v>98</v>
      </c>
      <c r="E760" s="161" t="s">
        <v>95</v>
      </c>
      <c r="F760" s="161" t="s">
        <v>143</v>
      </c>
      <c r="G760" s="161" t="s">
        <v>1870</v>
      </c>
      <c r="H760" s="4"/>
      <c r="I760" s="4"/>
      <c r="J760" s="4"/>
      <c r="K760" s="4"/>
      <c r="L760" s="4"/>
      <c r="M760" s="4"/>
      <c r="N760" s="4"/>
      <c r="O760" s="4"/>
      <c r="P760" s="5">
        <f>IF(基本情報登録!$D$10="","",IF(基本情報登録!$D$10=登録データ!D760,1,0))</f>
        <v>0</v>
      </c>
      <c r="Q760" s="3"/>
      <c r="R760" s="3"/>
    </row>
    <row r="761" spans="1:18" x14ac:dyDescent="0.25">
      <c r="A761" s="161">
        <v>759</v>
      </c>
      <c r="B761" s="161" t="s">
        <v>2054</v>
      </c>
      <c r="C761" s="161" t="s">
        <v>2055</v>
      </c>
      <c r="D761" s="161" t="s">
        <v>98</v>
      </c>
      <c r="E761" s="161" t="s">
        <v>95</v>
      </c>
      <c r="F761" s="161" t="s">
        <v>52</v>
      </c>
      <c r="G761" s="161" t="s">
        <v>2056</v>
      </c>
      <c r="H761" s="4"/>
      <c r="I761" s="4"/>
      <c r="J761" s="4"/>
      <c r="K761" s="4"/>
      <c r="L761" s="4"/>
      <c r="M761" s="4"/>
      <c r="N761" s="4"/>
      <c r="O761" s="4"/>
      <c r="P761" s="5">
        <f>IF(基本情報登録!$D$10="","",IF(基本情報登録!$D$10=登録データ!D761,1,0))</f>
        <v>0</v>
      </c>
      <c r="Q761" s="3"/>
      <c r="R761" s="3"/>
    </row>
    <row r="762" spans="1:18" x14ac:dyDescent="0.25">
      <c r="A762" s="161">
        <v>760</v>
      </c>
      <c r="B762" s="161" t="s">
        <v>2057</v>
      </c>
      <c r="C762" s="161" t="s">
        <v>2058</v>
      </c>
      <c r="D762" s="161" t="s">
        <v>98</v>
      </c>
      <c r="E762" s="161" t="s">
        <v>95</v>
      </c>
      <c r="F762" s="161" t="s">
        <v>61</v>
      </c>
      <c r="G762" s="161" t="s">
        <v>2059</v>
      </c>
      <c r="H762" s="4"/>
      <c r="I762" s="4"/>
      <c r="J762" s="4"/>
      <c r="K762" s="4"/>
      <c r="L762" s="4"/>
      <c r="M762" s="4"/>
      <c r="N762" s="4"/>
      <c r="O762" s="4"/>
      <c r="P762" s="5">
        <f>IF(基本情報登録!$D$10="","",IF(基本情報登録!$D$10=登録データ!D762,1,0))</f>
        <v>0</v>
      </c>
      <c r="Q762" s="3"/>
      <c r="R762" s="3"/>
    </row>
    <row r="763" spans="1:18" x14ac:dyDescent="0.25">
      <c r="A763" s="161">
        <v>761</v>
      </c>
      <c r="B763" s="161" t="s">
        <v>2074</v>
      </c>
      <c r="C763" s="161" t="s">
        <v>2075</v>
      </c>
      <c r="D763" s="161" t="s">
        <v>98</v>
      </c>
      <c r="E763" s="161" t="s">
        <v>188</v>
      </c>
      <c r="F763" s="161" t="s">
        <v>276</v>
      </c>
      <c r="G763" s="161" t="s">
        <v>2045</v>
      </c>
      <c r="H763" s="4"/>
      <c r="I763" s="4"/>
      <c r="J763" s="4"/>
      <c r="K763" s="4"/>
      <c r="L763" s="4"/>
      <c r="M763" s="4"/>
      <c r="N763" s="4"/>
      <c r="O763" s="4"/>
      <c r="P763" s="5">
        <f>IF(基本情報登録!$D$10="","",IF(基本情報登録!$D$10=登録データ!D763,1,0))</f>
        <v>0</v>
      </c>
      <c r="Q763" s="3"/>
      <c r="R763" s="3"/>
    </row>
    <row r="764" spans="1:18" x14ac:dyDescent="0.25">
      <c r="A764" s="161">
        <v>762</v>
      </c>
      <c r="B764" s="161" t="s">
        <v>2097</v>
      </c>
      <c r="C764" s="161" t="s">
        <v>2098</v>
      </c>
      <c r="D764" s="161" t="s">
        <v>98</v>
      </c>
      <c r="E764" s="161" t="s">
        <v>188</v>
      </c>
      <c r="F764" s="161" t="s">
        <v>2007</v>
      </c>
      <c r="G764" s="161" t="s">
        <v>2099</v>
      </c>
      <c r="H764" s="4"/>
      <c r="I764" s="4"/>
      <c r="J764" s="4"/>
      <c r="K764" s="4"/>
      <c r="L764" s="4"/>
      <c r="M764" s="4"/>
      <c r="N764" s="4"/>
      <c r="O764" s="4"/>
      <c r="P764" s="5">
        <f>IF(基本情報登録!$D$10="","",IF(基本情報登録!$D$10=登録データ!D764,1,0))</f>
        <v>0</v>
      </c>
      <c r="Q764" s="3"/>
      <c r="R764" s="3"/>
    </row>
    <row r="765" spans="1:18" x14ac:dyDescent="0.25">
      <c r="A765" s="161">
        <v>763</v>
      </c>
      <c r="B765" s="161" t="s">
        <v>2081</v>
      </c>
      <c r="C765" s="161" t="s">
        <v>2082</v>
      </c>
      <c r="D765" s="161" t="s">
        <v>98</v>
      </c>
      <c r="E765" s="161" t="s">
        <v>188</v>
      </c>
      <c r="F765" s="161" t="s">
        <v>37</v>
      </c>
      <c r="G765" s="161" t="s">
        <v>2083</v>
      </c>
      <c r="H765" s="4"/>
      <c r="I765" s="4"/>
      <c r="J765" s="4"/>
      <c r="K765" s="4"/>
      <c r="L765" s="4"/>
      <c r="M765" s="4"/>
      <c r="N765" s="4"/>
      <c r="O765" s="4"/>
      <c r="P765" s="5">
        <f>IF(基本情報登録!$D$10="","",IF(基本情報登録!$D$10=登録データ!D765,1,0))</f>
        <v>0</v>
      </c>
      <c r="Q765" s="3"/>
      <c r="R765" s="3"/>
    </row>
    <row r="766" spans="1:18" x14ac:dyDescent="0.25">
      <c r="A766" s="161">
        <v>764</v>
      </c>
      <c r="B766" s="161" t="s">
        <v>2068</v>
      </c>
      <c r="C766" s="161" t="s">
        <v>2069</v>
      </c>
      <c r="D766" s="161" t="s">
        <v>98</v>
      </c>
      <c r="E766" s="161" t="s">
        <v>188</v>
      </c>
      <c r="F766" s="161" t="s">
        <v>166</v>
      </c>
      <c r="G766" s="161" t="s">
        <v>512</v>
      </c>
      <c r="H766" s="4"/>
      <c r="I766" s="4"/>
      <c r="J766" s="4"/>
      <c r="K766" s="4"/>
      <c r="L766" s="4"/>
      <c r="M766" s="4"/>
      <c r="N766" s="4"/>
      <c r="O766" s="4"/>
      <c r="P766" s="5">
        <f>IF(基本情報登録!$D$10="","",IF(基本情報登録!$D$10=登録データ!D766,1,0))</f>
        <v>0</v>
      </c>
      <c r="Q766" s="3"/>
      <c r="R766" s="3"/>
    </row>
    <row r="767" spans="1:18" x14ac:dyDescent="0.25">
      <c r="A767" s="161">
        <v>765</v>
      </c>
      <c r="B767" s="161" t="s">
        <v>2100</v>
      </c>
      <c r="C767" s="161" t="s">
        <v>2101</v>
      </c>
      <c r="D767" s="161" t="s">
        <v>98</v>
      </c>
      <c r="E767" s="161" t="s">
        <v>188</v>
      </c>
      <c r="F767" s="161" t="s">
        <v>37</v>
      </c>
      <c r="G767" s="161" t="s">
        <v>2102</v>
      </c>
      <c r="H767" s="4"/>
      <c r="I767" s="4"/>
      <c r="J767" s="4"/>
      <c r="K767" s="4"/>
      <c r="L767" s="4"/>
      <c r="M767" s="4"/>
      <c r="N767" s="4"/>
      <c r="O767" s="4"/>
      <c r="P767" s="5">
        <f>IF(基本情報登録!$D$10="","",IF(基本情報登録!$D$10=登録データ!D767,1,0))</f>
        <v>0</v>
      </c>
      <c r="Q767" s="3"/>
      <c r="R767" s="3"/>
    </row>
    <row r="768" spans="1:18" x14ac:dyDescent="0.25">
      <c r="A768" s="161">
        <v>766</v>
      </c>
      <c r="B768" s="161" t="s">
        <v>2086</v>
      </c>
      <c r="C768" s="161" t="s">
        <v>2087</v>
      </c>
      <c r="D768" s="161" t="s">
        <v>98</v>
      </c>
      <c r="E768" s="161" t="s">
        <v>188</v>
      </c>
      <c r="F768" s="161" t="s">
        <v>470</v>
      </c>
      <c r="G768" s="161" t="s">
        <v>2088</v>
      </c>
      <c r="H768" s="4"/>
      <c r="I768" s="4"/>
      <c r="J768" s="4"/>
      <c r="K768" s="4"/>
      <c r="L768" s="4"/>
      <c r="M768" s="4"/>
      <c r="N768" s="4"/>
      <c r="O768" s="4"/>
      <c r="P768" s="5">
        <f>IF(基本情報登録!$D$10="","",IF(基本情報登録!$D$10=登録データ!D768,1,0))</f>
        <v>0</v>
      </c>
      <c r="Q768" s="3"/>
      <c r="R768" s="3"/>
    </row>
    <row r="769" spans="1:18" x14ac:dyDescent="0.25">
      <c r="A769" s="161">
        <v>767</v>
      </c>
      <c r="B769" s="161" t="s">
        <v>2070</v>
      </c>
      <c r="C769" s="161" t="s">
        <v>2071</v>
      </c>
      <c r="D769" s="161" t="s">
        <v>98</v>
      </c>
      <c r="E769" s="161" t="s">
        <v>188</v>
      </c>
      <c r="F769" s="161" t="s">
        <v>96</v>
      </c>
      <c r="G769" s="161" t="s">
        <v>686</v>
      </c>
      <c r="H769" s="4"/>
      <c r="I769" s="4"/>
      <c r="J769" s="4"/>
      <c r="K769" s="4"/>
      <c r="L769" s="4"/>
      <c r="M769" s="4"/>
      <c r="N769" s="4"/>
      <c r="O769" s="4"/>
      <c r="P769" s="5">
        <f>IF(基本情報登録!$D$10="","",IF(基本情報登録!$D$10=登録データ!D769,1,0))</f>
        <v>0</v>
      </c>
      <c r="Q769" s="3"/>
      <c r="R769" s="3"/>
    </row>
    <row r="770" spans="1:18" x14ac:dyDescent="0.25">
      <c r="A770" s="161">
        <v>768</v>
      </c>
      <c r="B770" s="161" t="s">
        <v>2089</v>
      </c>
      <c r="C770" s="161" t="s">
        <v>2090</v>
      </c>
      <c r="D770" s="161" t="s">
        <v>98</v>
      </c>
      <c r="E770" s="161" t="s">
        <v>188</v>
      </c>
      <c r="F770" s="161" t="s">
        <v>1266</v>
      </c>
      <c r="G770" s="161" t="s">
        <v>2091</v>
      </c>
      <c r="H770" s="4"/>
      <c r="I770" s="4"/>
      <c r="J770" s="4"/>
      <c r="K770" s="4"/>
      <c r="L770" s="4"/>
      <c r="M770" s="4"/>
      <c r="N770" s="4"/>
      <c r="O770" s="4"/>
      <c r="P770" s="5">
        <f>IF(基本情報登録!$D$10="","",IF(基本情報登録!$D$10=登録データ!D770,1,0))</f>
        <v>0</v>
      </c>
      <c r="Q770" s="3"/>
      <c r="R770" s="3"/>
    </row>
    <row r="771" spans="1:18" x14ac:dyDescent="0.25">
      <c r="A771" s="161">
        <v>769</v>
      </c>
      <c r="B771" s="161" t="s">
        <v>2066</v>
      </c>
      <c r="C771" s="161" t="s">
        <v>2067</v>
      </c>
      <c r="D771" s="161" t="s">
        <v>98</v>
      </c>
      <c r="E771" s="161" t="s">
        <v>188</v>
      </c>
      <c r="F771" s="161" t="s">
        <v>52</v>
      </c>
      <c r="G771" s="161" t="s">
        <v>731</v>
      </c>
      <c r="H771" s="4"/>
      <c r="I771" s="4"/>
      <c r="J771" s="4"/>
      <c r="K771" s="4"/>
      <c r="L771" s="4"/>
      <c r="M771" s="4"/>
      <c r="N771" s="4"/>
      <c r="O771" s="4"/>
      <c r="P771" s="5">
        <f>IF(基本情報登録!$D$10="","",IF(基本情報登録!$D$10=登録データ!D771,1,0))</f>
        <v>0</v>
      </c>
      <c r="Q771" s="3"/>
      <c r="R771" s="3"/>
    </row>
    <row r="772" spans="1:18" x14ac:dyDescent="0.25">
      <c r="A772" s="161">
        <v>770</v>
      </c>
      <c r="B772" s="161" t="s">
        <v>2062</v>
      </c>
      <c r="C772" s="161" t="s">
        <v>2063</v>
      </c>
      <c r="D772" s="161" t="s">
        <v>98</v>
      </c>
      <c r="E772" s="161" t="s">
        <v>188</v>
      </c>
      <c r="F772" s="161" t="s">
        <v>52</v>
      </c>
      <c r="G772" s="161" t="s">
        <v>693</v>
      </c>
      <c r="H772" s="4"/>
      <c r="I772" s="4"/>
      <c r="J772" s="4"/>
      <c r="K772" s="4"/>
      <c r="L772" s="4"/>
      <c r="M772" s="4"/>
      <c r="N772" s="4"/>
      <c r="O772" s="4"/>
      <c r="P772" s="5">
        <f>IF(基本情報登録!$D$10="","",IF(基本情報登録!$D$10=登録データ!D772,1,0))</f>
        <v>0</v>
      </c>
      <c r="Q772" s="3"/>
      <c r="R772" s="3"/>
    </row>
    <row r="773" spans="1:18" x14ac:dyDescent="0.25">
      <c r="A773" s="161">
        <v>771</v>
      </c>
      <c r="B773" s="161" t="s">
        <v>2079</v>
      </c>
      <c r="C773" s="161" t="s">
        <v>2080</v>
      </c>
      <c r="D773" s="161" t="s">
        <v>98</v>
      </c>
      <c r="E773" s="161" t="s">
        <v>188</v>
      </c>
      <c r="F773" s="161" t="s">
        <v>96</v>
      </c>
      <c r="G773" s="161" t="s">
        <v>696</v>
      </c>
      <c r="H773" s="4"/>
      <c r="I773" s="4"/>
      <c r="J773" s="4"/>
      <c r="K773" s="4"/>
      <c r="L773" s="4"/>
      <c r="M773" s="4"/>
      <c r="N773" s="4"/>
      <c r="O773" s="4"/>
      <c r="P773" s="5">
        <f>IF(基本情報登録!$D$10="","",IF(基本情報登録!$D$10=登録データ!D773,1,0))</f>
        <v>0</v>
      </c>
      <c r="Q773" s="3"/>
      <c r="R773" s="3"/>
    </row>
    <row r="774" spans="1:18" x14ac:dyDescent="0.25">
      <c r="A774" s="161">
        <v>772</v>
      </c>
      <c r="B774" s="161" t="s">
        <v>2084</v>
      </c>
      <c r="C774" s="161" t="s">
        <v>2085</v>
      </c>
      <c r="D774" s="161" t="s">
        <v>98</v>
      </c>
      <c r="E774" s="161" t="s">
        <v>188</v>
      </c>
      <c r="F774" s="161" t="s">
        <v>542</v>
      </c>
      <c r="G774" s="161" t="s">
        <v>1856</v>
      </c>
      <c r="H774" s="4"/>
      <c r="I774" s="4"/>
      <c r="J774" s="4"/>
      <c r="K774" s="4"/>
      <c r="L774" s="4"/>
      <c r="M774" s="4"/>
      <c r="N774" s="4"/>
      <c r="O774" s="4"/>
      <c r="P774" s="5">
        <f>IF(基本情報登録!$D$10="","",IF(基本情報登録!$D$10=登録データ!D774,1,0))</f>
        <v>0</v>
      </c>
      <c r="Q774" s="3"/>
      <c r="R774" s="3"/>
    </row>
    <row r="775" spans="1:18" x14ac:dyDescent="0.25">
      <c r="A775" s="161">
        <v>773</v>
      </c>
      <c r="B775" s="161" t="s">
        <v>3396</v>
      </c>
      <c r="C775" s="161" t="s">
        <v>2095</v>
      </c>
      <c r="D775" s="161" t="s">
        <v>98</v>
      </c>
      <c r="E775" s="161" t="s">
        <v>188</v>
      </c>
      <c r="F775" s="161" t="s">
        <v>556</v>
      </c>
      <c r="G775" s="161" t="s">
        <v>2096</v>
      </c>
      <c r="H775" s="4"/>
      <c r="I775" s="4"/>
      <c r="J775" s="4"/>
      <c r="K775" s="4"/>
      <c r="L775" s="4"/>
      <c r="M775" s="4"/>
      <c r="N775" s="4"/>
      <c r="O775" s="4"/>
      <c r="P775" s="5">
        <f>IF(基本情報登録!$D$10="","",IF(基本情報登録!$D$10=登録データ!D775,1,0))</f>
        <v>0</v>
      </c>
      <c r="Q775" s="3"/>
      <c r="R775" s="3"/>
    </row>
    <row r="776" spans="1:18" x14ac:dyDescent="0.25">
      <c r="A776" s="161">
        <v>774</v>
      </c>
      <c r="B776" s="161" t="s">
        <v>2064</v>
      </c>
      <c r="C776" s="161" t="s">
        <v>2065</v>
      </c>
      <c r="D776" s="161" t="s">
        <v>98</v>
      </c>
      <c r="E776" s="161" t="s">
        <v>188</v>
      </c>
      <c r="F776" s="161" t="s">
        <v>52</v>
      </c>
      <c r="G776" s="161" t="s">
        <v>731</v>
      </c>
      <c r="H776" s="4"/>
      <c r="I776" s="4"/>
      <c r="J776" s="4"/>
      <c r="K776" s="4"/>
      <c r="L776" s="4"/>
      <c r="M776" s="4"/>
      <c r="N776" s="4"/>
      <c r="O776" s="4"/>
      <c r="P776" s="5">
        <f>IF(基本情報登録!$D$10="","",IF(基本情報登録!$D$10=登録データ!D776,1,0))</f>
        <v>0</v>
      </c>
      <c r="Q776" s="3"/>
      <c r="R776" s="3"/>
    </row>
    <row r="777" spans="1:18" x14ac:dyDescent="0.25">
      <c r="A777" s="161">
        <v>775</v>
      </c>
      <c r="B777" s="161" t="s">
        <v>2076</v>
      </c>
      <c r="C777" s="161" t="s">
        <v>2077</v>
      </c>
      <c r="D777" s="161" t="s">
        <v>98</v>
      </c>
      <c r="E777" s="161" t="s">
        <v>188</v>
      </c>
      <c r="F777" s="161" t="s">
        <v>363</v>
      </c>
      <c r="G777" s="161" t="s">
        <v>2078</v>
      </c>
      <c r="H777" s="4"/>
      <c r="I777" s="4"/>
      <c r="J777" s="4"/>
      <c r="K777" s="4"/>
      <c r="L777" s="4"/>
      <c r="M777" s="4"/>
      <c r="N777" s="4"/>
      <c r="O777" s="4"/>
      <c r="P777" s="5">
        <f>IF(基本情報登録!$D$10="","",IF(基本情報登録!$D$10=登録データ!D777,1,0))</f>
        <v>0</v>
      </c>
      <c r="Q777" s="3"/>
      <c r="R777" s="3"/>
    </row>
    <row r="778" spans="1:18" x14ac:dyDescent="0.25">
      <c r="A778" s="161">
        <v>776</v>
      </c>
      <c r="B778" s="161" t="s">
        <v>2092</v>
      </c>
      <c r="C778" s="161" t="s">
        <v>2093</v>
      </c>
      <c r="D778" s="161" t="s">
        <v>98</v>
      </c>
      <c r="E778" s="161" t="s">
        <v>188</v>
      </c>
      <c r="F778" s="161" t="s">
        <v>61</v>
      </c>
      <c r="G778" s="161" t="s">
        <v>2094</v>
      </c>
      <c r="H778" s="4"/>
      <c r="I778" s="4"/>
      <c r="J778" s="4"/>
      <c r="K778" s="4"/>
      <c r="L778" s="4"/>
      <c r="M778" s="4"/>
      <c r="N778" s="4"/>
      <c r="O778" s="4"/>
      <c r="P778" s="5">
        <f>IF(基本情報登録!$D$10="","",IF(基本情報登録!$D$10=登録データ!D778,1,0))</f>
        <v>0</v>
      </c>
      <c r="Q778" s="3"/>
      <c r="R778" s="3"/>
    </row>
    <row r="779" spans="1:18" x14ac:dyDescent="0.25">
      <c r="A779" s="161">
        <v>777</v>
      </c>
      <c r="B779" s="161" t="s">
        <v>3397</v>
      </c>
      <c r="C779" s="161" t="s">
        <v>3398</v>
      </c>
      <c r="D779" s="161" t="s">
        <v>70</v>
      </c>
      <c r="E779" s="161" t="s">
        <v>60</v>
      </c>
      <c r="F779" s="161" t="s">
        <v>131</v>
      </c>
      <c r="G779" s="161" t="s">
        <v>1740</v>
      </c>
      <c r="H779" s="4"/>
      <c r="I779" s="4"/>
      <c r="J779" s="4"/>
      <c r="K779" s="4"/>
      <c r="L779" s="4"/>
      <c r="M779" s="4"/>
      <c r="N779" s="4"/>
      <c r="O779" s="4"/>
      <c r="P779" s="5">
        <f>IF(基本情報登録!$D$10="","",IF(基本情報登録!$D$10=登録データ!D779,1,0))</f>
        <v>0</v>
      </c>
      <c r="Q779" s="3"/>
      <c r="R779" s="3"/>
    </row>
    <row r="780" spans="1:18" x14ac:dyDescent="0.25">
      <c r="A780" s="161">
        <v>778</v>
      </c>
      <c r="B780" s="161" t="s">
        <v>3399</v>
      </c>
      <c r="C780" s="161" t="s">
        <v>3400</v>
      </c>
      <c r="D780" s="161" t="s">
        <v>70</v>
      </c>
      <c r="E780" s="161" t="s">
        <v>60</v>
      </c>
      <c r="F780" s="161" t="s">
        <v>131</v>
      </c>
      <c r="G780" s="161" t="s">
        <v>1740</v>
      </c>
      <c r="H780" s="4"/>
      <c r="I780" s="4"/>
      <c r="J780" s="4"/>
      <c r="K780" s="4"/>
      <c r="L780" s="4"/>
      <c r="M780" s="4"/>
      <c r="N780" s="4"/>
      <c r="O780" s="4"/>
      <c r="P780" s="5">
        <f>IF(基本情報登録!$D$10="","",IF(基本情報登録!$D$10=登録データ!D780,1,0))</f>
        <v>0</v>
      </c>
      <c r="Q780" s="3"/>
      <c r="R780" s="3"/>
    </row>
    <row r="781" spans="1:18" x14ac:dyDescent="0.25">
      <c r="A781" s="161">
        <v>779</v>
      </c>
      <c r="B781" s="161" t="s">
        <v>3401</v>
      </c>
      <c r="C781" s="161" t="s">
        <v>3402</v>
      </c>
      <c r="D781" s="161" t="s">
        <v>70</v>
      </c>
      <c r="E781" s="161" t="s">
        <v>60</v>
      </c>
      <c r="F781" s="161" t="s">
        <v>131</v>
      </c>
      <c r="G781" s="161" t="s">
        <v>1740</v>
      </c>
      <c r="H781" s="4"/>
      <c r="I781" s="4"/>
      <c r="J781" s="4"/>
      <c r="K781" s="4"/>
      <c r="L781" s="4"/>
      <c r="M781" s="4"/>
      <c r="N781" s="4"/>
      <c r="O781" s="4"/>
      <c r="P781" s="5">
        <f>IF(基本情報登録!$D$10="","",IF(基本情報登録!$D$10=登録データ!D781,1,0))</f>
        <v>0</v>
      </c>
      <c r="Q781" s="3"/>
      <c r="R781" s="3"/>
    </row>
    <row r="782" spans="1:18" x14ac:dyDescent="0.25">
      <c r="A782" s="161">
        <v>780</v>
      </c>
      <c r="B782" s="161" t="s">
        <v>3403</v>
      </c>
      <c r="C782" s="161" t="s">
        <v>3404</v>
      </c>
      <c r="D782" s="161" t="s">
        <v>393</v>
      </c>
      <c r="E782" s="161" t="s">
        <v>989</v>
      </c>
      <c r="F782" s="161" t="s">
        <v>52</v>
      </c>
      <c r="G782" s="161" t="s">
        <v>627</v>
      </c>
      <c r="H782" s="4"/>
      <c r="I782" s="4"/>
      <c r="J782" s="4"/>
      <c r="K782" s="4"/>
      <c r="L782" s="4"/>
      <c r="M782" s="4"/>
      <c r="N782" s="4"/>
      <c r="O782" s="4"/>
      <c r="P782" s="5">
        <f>IF(基本情報登録!$D$10="","",IF(基本情報登録!$D$10=登録データ!D782,1,0))</f>
        <v>0</v>
      </c>
      <c r="Q782" s="3"/>
      <c r="R782" s="3"/>
    </row>
    <row r="783" spans="1:18" x14ac:dyDescent="0.25">
      <c r="A783" s="161">
        <v>781</v>
      </c>
      <c r="B783" s="161" t="s">
        <v>3405</v>
      </c>
      <c r="C783" s="161" t="s">
        <v>3406</v>
      </c>
      <c r="D783" s="161" t="s">
        <v>393</v>
      </c>
      <c r="E783" s="161" t="s">
        <v>989</v>
      </c>
      <c r="F783" s="161" t="s">
        <v>143</v>
      </c>
      <c r="G783" s="161" t="s">
        <v>4534</v>
      </c>
      <c r="H783" s="4"/>
      <c r="I783" s="4"/>
      <c r="J783" s="4"/>
      <c r="K783" s="4"/>
      <c r="L783" s="4"/>
      <c r="M783" s="4"/>
      <c r="N783" s="4"/>
      <c r="O783" s="4"/>
      <c r="P783" s="5">
        <f>IF(基本情報登録!$D$10="","",IF(基本情報登録!$D$10=登録データ!D783,1,0))</f>
        <v>0</v>
      </c>
      <c r="Q783" s="3"/>
      <c r="R783" s="3"/>
    </row>
    <row r="784" spans="1:18" x14ac:dyDescent="0.25">
      <c r="A784" s="161">
        <v>782</v>
      </c>
      <c r="B784" s="161" t="s">
        <v>3407</v>
      </c>
      <c r="C784" s="161" t="s">
        <v>3408</v>
      </c>
      <c r="D784" s="161" t="s">
        <v>393</v>
      </c>
      <c r="E784" s="161" t="s">
        <v>989</v>
      </c>
      <c r="F784" s="161" t="s">
        <v>118</v>
      </c>
      <c r="G784" s="161" t="s">
        <v>637</v>
      </c>
      <c r="H784" s="4"/>
      <c r="I784" s="4"/>
      <c r="J784" s="4"/>
      <c r="K784" s="4"/>
      <c r="L784" s="4"/>
      <c r="M784" s="4"/>
      <c r="N784" s="4"/>
      <c r="O784" s="4"/>
      <c r="P784" s="5">
        <f>IF(基本情報登録!$D$10="","",IF(基本情報登録!$D$10=登録データ!D784,1,0))</f>
        <v>0</v>
      </c>
      <c r="Q784" s="3"/>
      <c r="R784" s="3"/>
    </row>
    <row r="785" spans="1:18" x14ac:dyDescent="0.25">
      <c r="A785" s="161">
        <v>783</v>
      </c>
      <c r="B785" s="161" t="s">
        <v>3409</v>
      </c>
      <c r="C785" s="161" t="s">
        <v>3410</v>
      </c>
      <c r="D785" s="161" t="s">
        <v>393</v>
      </c>
      <c r="E785" s="161" t="s">
        <v>989</v>
      </c>
      <c r="F785" s="161" t="s">
        <v>131</v>
      </c>
      <c r="G785" s="161" t="s">
        <v>1849</v>
      </c>
      <c r="H785" s="4"/>
      <c r="I785" s="4"/>
      <c r="J785" s="4"/>
      <c r="K785" s="4"/>
      <c r="L785" s="4"/>
      <c r="M785" s="4"/>
      <c r="N785" s="4"/>
      <c r="O785" s="4"/>
      <c r="P785" s="5">
        <f>IF(基本情報登録!$D$10="","",IF(基本情報登録!$D$10=登録データ!D785,1,0))</f>
        <v>0</v>
      </c>
      <c r="Q785" s="3"/>
      <c r="R785" s="3"/>
    </row>
    <row r="786" spans="1:18" x14ac:dyDescent="0.25">
      <c r="A786" s="161">
        <v>784</v>
      </c>
      <c r="B786" s="161" t="s">
        <v>3411</v>
      </c>
      <c r="C786" s="161" t="s">
        <v>3412</v>
      </c>
      <c r="D786" s="161" t="s">
        <v>393</v>
      </c>
      <c r="E786" s="161" t="s">
        <v>989</v>
      </c>
      <c r="F786" s="161" t="s">
        <v>96</v>
      </c>
      <c r="G786" s="161" t="s">
        <v>792</v>
      </c>
      <c r="H786" s="4"/>
      <c r="I786" s="4"/>
      <c r="J786" s="4"/>
      <c r="K786" s="4"/>
      <c r="L786" s="4"/>
      <c r="M786" s="4"/>
      <c r="N786" s="4"/>
      <c r="O786" s="4"/>
      <c r="P786" s="5">
        <f>IF(基本情報登録!$D$10="","",IF(基本情報登録!$D$10=登録データ!D786,1,0))</f>
        <v>0</v>
      </c>
      <c r="Q786" s="3"/>
      <c r="R786" s="3"/>
    </row>
    <row r="787" spans="1:18" x14ac:dyDescent="0.25">
      <c r="A787" s="161">
        <v>785</v>
      </c>
      <c r="B787" s="161" t="s">
        <v>1758</v>
      </c>
      <c r="C787" s="161" t="s">
        <v>1759</v>
      </c>
      <c r="D787" s="161" t="s">
        <v>311</v>
      </c>
      <c r="E787" s="161" t="s">
        <v>95</v>
      </c>
      <c r="F787" s="161" t="s">
        <v>166</v>
      </c>
      <c r="G787" s="161" t="s">
        <v>511</v>
      </c>
      <c r="H787" s="4"/>
      <c r="I787" s="4"/>
      <c r="J787" s="4"/>
      <c r="K787" s="4"/>
      <c r="L787" s="4"/>
      <c r="M787" s="4"/>
      <c r="N787" s="4"/>
      <c r="O787" s="4"/>
      <c r="P787" s="5">
        <f>IF(基本情報登録!$D$10="","",IF(基本情報登録!$D$10=登録データ!D787,1,0))</f>
        <v>0</v>
      </c>
      <c r="Q787" s="3"/>
      <c r="R787" s="3"/>
    </row>
    <row r="788" spans="1:18" x14ac:dyDescent="0.25">
      <c r="A788" s="161">
        <v>786</v>
      </c>
      <c r="B788" s="161" t="s">
        <v>2149</v>
      </c>
      <c r="C788" s="161" t="s">
        <v>2150</v>
      </c>
      <c r="D788" s="161" t="s">
        <v>311</v>
      </c>
      <c r="E788" s="161" t="s">
        <v>188</v>
      </c>
      <c r="F788" s="161" t="s">
        <v>96</v>
      </c>
      <c r="G788" s="161" t="s">
        <v>801</v>
      </c>
      <c r="H788" s="4"/>
      <c r="I788" s="4"/>
      <c r="J788" s="4"/>
      <c r="K788" s="4"/>
      <c r="L788" s="4"/>
      <c r="M788" s="4"/>
      <c r="N788" s="4"/>
      <c r="O788" s="4"/>
      <c r="P788" s="5">
        <f>IF(基本情報登録!$D$10="","",IF(基本情報登録!$D$10=登録データ!D788,1,0))</f>
        <v>0</v>
      </c>
      <c r="Q788" s="3"/>
      <c r="R788" s="3"/>
    </row>
    <row r="789" spans="1:18" x14ac:dyDescent="0.25">
      <c r="A789" s="161">
        <v>787</v>
      </c>
      <c r="B789" s="161" t="s">
        <v>1762</v>
      </c>
      <c r="C789" s="161" t="s">
        <v>1763</v>
      </c>
      <c r="D789" s="161" t="s">
        <v>311</v>
      </c>
      <c r="E789" s="161" t="s">
        <v>95</v>
      </c>
      <c r="F789" s="161" t="s">
        <v>96</v>
      </c>
      <c r="G789" s="161" t="s">
        <v>801</v>
      </c>
      <c r="H789" s="4"/>
      <c r="I789" s="4"/>
      <c r="J789" s="4"/>
      <c r="K789" s="4"/>
      <c r="L789" s="4"/>
      <c r="M789" s="4"/>
      <c r="N789" s="4"/>
      <c r="O789" s="4"/>
      <c r="P789" s="5">
        <f>IF(基本情報登録!$D$10="","",IF(基本情報登録!$D$10=登録データ!D789,1,0))</f>
        <v>0</v>
      </c>
      <c r="Q789" s="3"/>
      <c r="R789" s="3"/>
    </row>
    <row r="790" spans="1:18" x14ac:dyDescent="0.25">
      <c r="A790" s="161">
        <v>788</v>
      </c>
      <c r="B790" s="161" t="s">
        <v>2151</v>
      </c>
      <c r="C790" s="161" t="s">
        <v>2152</v>
      </c>
      <c r="D790" s="161" t="s">
        <v>311</v>
      </c>
      <c r="E790" s="161" t="s">
        <v>188</v>
      </c>
      <c r="F790" s="161" t="s">
        <v>166</v>
      </c>
      <c r="G790" s="161" t="s">
        <v>1303</v>
      </c>
      <c r="H790" s="4"/>
      <c r="I790" s="4"/>
      <c r="J790" s="4"/>
      <c r="K790" s="4"/>
      <c r="L790" s="4"/>
      <c r="M790" s="4"/>
      <c r="N790" s="4"/>
      <c r="O790" s="4"/>
      <c r="P790" s="5">
        <f>IF(基本情報登録!$D$10="","",IF(基本情報登録!$D$10=登録データ!D790,1,0))</f>
        <v>0</v>
      </c>
      <c r="Q790" s="3"/>
      <c r="R790" s="3"/>
    </row>
    <row r="791" spans="1:18" x14ac:dyDescent="0.25">
      <c r="A791" s="161">
        <v>789</v>
      </c>
      <c r="B791" s="161" t="s">
        <v>2147</v>
      </c>
      <c r="C791" s="161" t="s">
        <v>2148</v>
      </c>
      <c r="D791" s="161" t="s">
        <v>311</v>
      </c>
      <c r="E791" s="161" t="s">
        <v>188</v>
      </c>
      <c r="F791" s="161" t="s">
        <v>96</v>
      </c>
      <c r="G791" s="161" t="s">
        <v>1729</v>
      </c>
      <c r="H791" s="4"/>
      <c r="I791" s="4"/>
      <c r="J791" s="4"/>
      <c r="K791" s="4"/>
      <c r="L791" s="4"/>
      <c r="M791" s="4"/>
      <c r="N791" s="4"/>
      <c r="O791" s="4"/>
      <c r="P791" s="5">
        <f>IF(基本情報登録!$D$10="","",IF(基本情報登録!$D$10=登録データ!D791,1,0))</f>
        <v>0</v>
      </c>
      <c r="Q791" s="3"/>
      <c r="R791" s="3"/>
    </row>
    <row r="792" spans="1:18" x14ac:dyDescent="0.25">
      <c r="A792" s="161">
        <v>790</v>
      </c>
      <c r="B792" s="161" t="s">
        <v>2145</v>
      </c>
      <c r="C792" s="161" t="s">
        <v>2146</v>
      </c>
      <c r="D792" s="161" t="s">
        <v>311</v>
      </c>
      <c r="E792" s="161" t="s">
        <v>188</v>
      </c>
      <c r="F792" s="161" t="s">
        <v>118</v>
      </c>
      <c r="G792" s="161" t="s">
        <v>679</v>
      </c>
      <c r="H792" s="4"/>
      <c r="I792" s="4"/>
      <c r="J792" s="4"/>
      <c r="K792" s="4"/>
      <c r="L792" s="4"/>
      <c r="M792" s="4"/>
      <c r="N792" s="4"/>
      <c r="O792" s="4"/>
      <c r="P792" s="5">
        <f>IF(基本情報登録!$D$10="","",IF(基本情報登録!$D$10=登録データ!D792,1,0))</f>
        <v>0</v>
      </c>
      <c r="Q792" s="3"/>
      <c r="R792" s="3"/>
    </row>
    <row r="793" spans="1:18" x14ac:dyDescent="0.25">
      <c r="A793" s="10">
        <v>791</v>
      </c>
      <c r="B793" s="10" t="s">
        <v>1417</v>
      </c>
      <c r="C793" s="10" t="s">
        <v>3413</v>
      </c>
      <c r="D793" s="10" t="s">
        <v>278</v>
      </c>
      <c r="E793" s="10" t="s">
        <v>188</v>
      </c>
      <c r="F793" s="161" t="s">
        <v>96</v>
      </c>
      <c r="G793" s="161" t="s">
        <v>796</v>
      </c>
      <c r="H793" s="4"/>
      <c r="I793" s="4"/>
      <c r="J793" s="4"/>
      <c r="K793" s="4"/>
      <c r="L793" s="4"/>
      <c r="M793" s="4"/>
      <c r="N793" s="4"/>
      <c r="O793" s="4"/>
      <c r="P793" s="5">
        <f>IF(基本情報登録!$D$10="","",IF(基本情報登録!$D$10=登録データ!D793,1,0))</f>
        <v>0</v>
      </c>
      <c r="Q793" s="3"/>
      <c r="R793" s="3"/>
    </row>
    <row r="794" spans="1:18" x14ac:dyDescent="0.25">
      <c r="A794" s="10">
        <v>792</v>
      </c>
      <c r="B794" s="10" t="s">
        <v>789</v>
      </c>
      <c r="C794" s="10" t="s">
        <v>790</v>
      </c>
      <c r="D794" s="10" t="s">
        <v>278</v>
      </c>
      <c r="E794" s="10" t="s">
        <v>60</v>
      </c>
      <c r="F794" s="161" t="s">
        <v>96</v>
      </c>
      <c r="G794" s="161" t="s">
        <v>791</v>
      </c>
      <c r="H794" s="4"/>
      <c r="I794" s="4"/>
      <c r="J794" s="4"/>
      <c r="K794" s="4"/>
      <c r="L794" s="4"/>
      <c r="M794" s="4"/>
      <c r="N794" s="4"/>
      <c r="O794" s="4"/>
      <c r="P794" s="5">
        <f>IF(基本情報登録!$D$10="","",IF(基本情報登録!$D$10=登録データ!D794,1,0))</f>
        <v>0</v>
      </c>
      <c r="Q794" s="3"/>
      <c r="R794" s="3"/>
    </row>
    <row r="795" spans="1:18" x14ac:dyDescent="0.25">
      <c r="A795" s="10">
        <v>793</v>
      </c>
      <c r="B795" s="10" t="s">
        <v>2360</v>
      </c>
      <c r="C795" s="10" t="s">
        <v>2361</v>
      </c>
      <c r="D795" s="10" t="s">
        <v>278</v>
      </c>
      <c r="E795" s="10" t="s">
        <v>188</v>
      </c>
      <c r="F795" s="161" t="s">
        <v>52</v>
      </c>
      <c r="G795" s="161" t="s">
        <v>214</v>
      </c>
      <c r="H795" s="4"/>
      <c r="I795" s="4"/>
      <c r="J795" s="4"/>
      <c r="K795" s="4"/>
      <c r="L795" s="4"/>
      <c r="M795" s="4"/>
      <c r="N795" s="4"/>
      <c r="O795" s="4"/>
      <c r="P795" s="5">
        <f>IF(基本情報登録!$D$10="","",IF(基本情報登録!$D$10=登録データ!D795,1,0))</f>
        <v>0</v>
      </c>
      <c r="Q795" s="3"/>
      <c r="R795" s="3"/>
    </row>
    <row r="796" spans="1:18" x14ac:dyDescent="0.25">
      <c r="A796" s="10">
        <v>794</v>
      </c>
      <c r="B796" s="10" t="s">
        <v>1880</v>
      </c>
      <c r="C796" s="10" t="s">
        <v>1881</v>
      </c>
      <c r="D796" s="10" t="s">
        <v>342</v>
      </c>
      <c r="E796" s="10" t="s">
        <v>188</v>
      </c>
      <c r="F796" s="161" t="s">
        <v>87</v>
      </c>
      <c r="G796" s="161" t="s">
        <v>201</v>
      </c>
      <c r="H796" s="4"/>
      <c r="I796" s="4"/>
      <c r="J796" s="4"/>
      <c r="K796" s="4"/>
      <c r="L796" s="4"/>
      <c r="M796" s="4"/>
      <c r="N796" s="4"/>
      <c r="O796" s="4"/>
      <c r="P796" s="5">
        <f>IF(基本情報登録!$D$10="","",IF(基本情報登録!$D$10=登録データ!D796,1,0))</f>
        <v>0</v>
      </c>
      <c r="Q796" s="3"/>
      <c r="R796" s="3"/>
    </row>
    <row r="797" spans="1:18" x14ac:dyDescent="0.25">
      <c r="A797" s="10">
        <v>795</v>
      </c>
      <c r="B797" s="10" t="s">
        <v>3414</v>
      </c>
      <c r="C797" s="10" t="s">
        <v>3415</v>
      </c>
      <c r="D797" s="10" t="s">
        <v>342</v>
      </c>
      <c r="E797" s="10" t="s">
        <v>989</v>
      </c>
      <c r="F797" s="161" t="s">
        <v>52</v>
      </c>
      <c r="G797" s="161" t="s">
        <v>841</v>
      </c>
      <c r="H797" s="4"/>
      <c r="I797" s="4"/>
      <c r="J797" s="4"/>
      <c r="K797" s="4"/>
      <c r="L797" s="4"/>
      <c r="M797" s="4"/>
      <c r="N797" s="4"/>
      <c r="O797" s="4"/>
      <c r="P797" s="5">
        <f>IF(基本情報登録!$D$10="","",IF(基本情報登録!$D$10=登録データ!D797,1,0))</f>
        <v>0</v>
      </c>
      <c r="Q797" s="3"/>
      <c r="R797" s="3"/>
    </row>
    <row r="798" spans="1:18" x14ac:dyDescent="0.25">
      <c r="A798" s="10">
        <v>796</v>
      </c>
      <c r="B798" s="10" t="s">
        <v>3416</v>
      </c>
      <c r="C798" s="10" t="s">
        <v>3417</v>
      </c>
      <c r="D798" s="10" t="s">
        <v>342</v>
      </c>
      <c r="E798" s="10" t="s">
        <v>989</v>
      </c>
      <c r="F798" s="161" t="s">
        <v>118</v>
      </c>
      <c r="G798" s="161" t="s">
        <v>4511</v>
      </c>
      <c r="H798" s="4"/>
      <c r="I798" s="4"/>
      <c r="J798" s="4"/>
      <c r="K798" s="4"/>
      <c r="L798" s="4"/>
      <c r="M798" s="4"/>
      <c r="N798" s="4"/>
      <c r="O798" s="4"/>
      <c r="P798" s="5">
        <f>IF(基本情報登録!$D$10="","",IF(基本情報登録!$D$10=登録データ!D798,1,0))</f>
        <v>0</v>
      </c>
      <c r="Q798" s="3"/>
      <c r="R798" s="3"/>
    </row>
    <row r="799" spans="1:18" x14ac:dyDescent="0.25">
      <c r="A799" s="10">
        <v>797</v>
      </c>
      <c r="B799" s="10" t="s">
        <v>3418</v>
      </c>
      <c r="C799" s="10" t="s">
        <v>3419</v>
      </c>
      <c r="D799" s="10" t="s">
        <v>342</v>
      </c>
      <c r="E799" s="10" t="s">
        <v>989</v>
      </c>
      <c r="F799" s="161" t="s">
        <v>52</v>
      </c>
      <c r="G799" s="161" t="s">
        <v>4535</v>
      </c>
      <c r="H799" s="4"/>
      <c r="I799" s="4"/>
      <c r="J799" s="4"/>
      <c r="K799" s="4"/>
      <c r="L799" s="4"/>
      <c r="M799" s="4"/>
      <c r="N799" s="4"/>
      <c r="O799" s="4"/>
      <c r="P799" s="5">
        <f>IF(基本情報登録!$D$10="","",IF(基本情報登録!$D$10=登録データ!D799,1,0))</f>
        <v>0</v>
      </c>
      <c r="Q799" s="3"/>
      <c r="R799" s="3"/>
    </row>
    <row r="800" spans="1:18" x14ac:dyDescent="0.25">
      <c r="A800" s="10">
        <v>798</v>
      </c>
      <c r="B800" s="10" t="s">
        <v>3420</v>
      </c>
      <c r="C800" s="10" t="s">
        <v>3421</v>
      </c>
      <c r="D800" s="10" t="s">
        <v>342</v>
      </c>
      <c r="E800" s="10" t="s">
        <v>989</v>
      </c>
      <c r="F800" s="161" t="s">
        <v>52</v>
      </c>
      <c r="G800" s="161" t="s">
        <v>693</v>
      </c>
      <c r="H800" s="4"/>
      <c r="I800" s="4"/>
      <c r="J800" s="4"/>
      <c r="K800" s="4"/>
      <c r="L800" s="4"/>
      <c r="M800" s="4"/>
      <c r="N800" s="4"/>
      <c r="O800" s="4"/>
      <c r="P800" s="5">
        <f>IF(基本情報登録!$D$10="","",IF(基本情報登録!$D$10=登録データ!D800,1,0))</f>
        <v>0</v>
      </c>
      <c r="Q800" s="3"/>
      <c r="R800" s="3"/>
    </row>
    <row r="801" spans="1:18" x14ac:dyDescent="0.25">
      <c r="A801" s="10">
        <v>799</v>
      </c>
      <c r="B801" s="10" t="s">
        <v>3422</v>
      </c>
      <c r="C801" s="10" t="s">
        <v>3423</v>
      </c>
      <c r="D801" s="10" t="s">
        <v>342</v>
      </c>
      <c r="E801" s="10" t="s">
        <v>989</v>
      </c>
      <c r="F801" s="161" t="s">
        <v>52</v>
      </c>
      <c r="G801" s="161" t="s">
        <v>356</v>
      </c>
      <c r="H801" s="4"/>
      <c r="I801" s="4"/>
      <c r="J801" s="4"/>
      <c r="K801" s="4"/>
      <c r="L801" s="4"/>
      <c r="M801" s="4"/>
      <c r="N801" s="4"/>
      <c r="O801" s="4"/>
      <c r="P801" s="5">
        <f>IF(基本情報登録!$D$10="","",IF(基本情報登録!$D$10=登録データ!D801,1,0))</f>
        <v>0</v>
      </c>
      <c r="Q801" s="3"/>
      <c r="R801" s="3"/>
    </row>
    <row r="802" spans="1:18" x14ac:dyDescent="0.25">
      <c r="A802" s="10">
        <v>800</v>
      </c>
      <c r="B802" s="10" t="s">
        <v>3424</v>
      </c>
      <c r="C802" s="10" t="s">
        <v>3425</v>
      </c>
      <c r="D802" s="10" t="s">
        <v>342</v>
      </c>
      <c r="E802" s="10" t="s">
        <v>989</v>
      </c>
      <c r="F802" s="161" t="s">
        <v>151</v>
      </c>
      <c r="G802" s="161" t="s">
        <v>2630</v>
      </c>
      <c r="H802" s="4"/>
      <c r="I802" s="4"/>
      <c r="J802" s="4"/>
      <c r="K802" s="4"/>
      <c r="L802" s="4"/>
      <c r="M802" s="4"/>
      <c r="N802" s="4"/>
      <c r="O802" s="4"/>
      <c r="P802" s="5">
        <f>IF(基本情報登録!$D$10="","",IF(基本情報登録!$D$10=登録データ!D802,1,0))</f>
        <v>0</v>
      </c>
      <c r="Q802" s="3"/>
      <c r="R802" s="3"/>
    </row>
    <row r="803" spans="1:18" x14ac:dyDescent="0.25">
      <c r="A803" s="10">
        <v>801</v>
      </c>
      <c r="B803" s="10" t="s">
        <v>3426</v>
      </c>
      <c r="C803" s="10" t="s">
        <v>3427</v>
      </c>
      <c r="D803" s="10" t="s">
        <v>26</v>
      </c>
      <c r="E803" s="10" t="s">
        <v>989</v>
      </c>
      <c r="F803" s="161" t="s">
        <v>542</v>
      </c>
      <c r="G803" s="161" t="s">
        <v>1112</v>
      </c>
      <c r="H803" s="4"/>
      <c r="I803" s="4"/>
      <c r="J803" s="4"/>
      <c r="K803" s="4"/>
      <c r="L803" s="4"/>
      <c r="M803" s="4"/>
      <c r="N803" s="4"/>
      <c r="O803" s="4"/>
      <c r="P803" s="5">
        <f>IF(基本情報登録!$D$10="","",IF(基本情報登録!$D$10=登録データ!D803,1,0))</f>
        <v>0</v>
      </c>
      <c r="Q803" s="3"/>
      <c r="R803" s="3"/>
    </row>
    <row r="804" spans="1:18" x14ac:dyDescent="0.25">
      <c r="A804" s="10">
        <v>802</v>
      </c>
      <c r="B804" s="10" t="s">
        <v>3428</v>
      </c>
      <c r="C804" s="10" t="s">
        <v>3429</v>
      </c>
      <c r="D804" s="10" t="s">
        <v>26</v>
      </c>
      <c r="E804" s="10" t="s">
        <v>989</v>
      </c>
      <c r="F804" s="161" t="s">
        <v>136</v>
      </c>
      <c r="G804" s="161" t="s">
        <v>4536</v>
      </c>
      <c r="H804" s="4"/>
      <c r="I804" s="4"/>
      <c r="J804" s="4"/>
      <c r="K804" s="4"/>
      <c r="L804" s="4"/>
      <c r="M804" s="4"/>
      <c r="N804" s="4"/>
      <c r="O804" s="4"/>
      <c r="P804" s="5">
        <f>IF(基本情報登録!$D$10="","",IF(基本情報登録!$D$10=登録データ!D804,1,0))</f>
        <v>0</v>
      </c>
      <c r="Q804" s="3"/>
      <c r="R804" s="3"/>
    </row>
    <row r="805" spans="1:18" x14ac:dyDescent="0.25">
      <c r="A805" s="10">
        <v>803</v>
      </c>
      <c r="B805" s="10" t="s">
        <v>3430</v>
      </c>
      <c r="C805" s="10" t="s">
        <v>3431</v>
      </c>
      <c r="D805" s="10" t="s">
        <v>26</v>
      </c>
      <c r="E805" s="10" t="s">
        <v>989</v>
      </c>
      <c r="F805" s="161" t="s">
        <v>96</v>
      </c>
      <c r="G805" s="161" t="s">
        <v>422</v>
      </c>
      <c r="H805" s="4"/>
      <c r="I805" s="4"/>
      <c r="J805" s="4"/>
      <c r="K805" s="4"/>
      <c r="L805" s="4"/>
      <c r="M805" s="4"/>
      <c r="N805" s="4"/>
      <c r="O805" s="4"/>
      <c r="P805" s="5">
        <f>IF(基本情報登録!$D$10="","",IF(基本情報登録!$D$10=登録データ!D805,1,0))</f>
        <v>0</v>
      </c>
      <c r="Q805" s="3"/>
      <c r="R805" s="3"/>
    </row>
    <row r="806" spans="1:18" x14ac:dyDescent="0.25">
      <c r="A806" s="10">
        <v>804</v>
      </c>
      <c r="B806" s="10" t="s">
        <v>3432</v>
      </c>
      <c r="C806" s="10" t="s">
        <v>3433</v>
      </c>
      <c r="D806" s="10" t="s">
        <v>127</v>
      </c>
      <c r="E806" s="10" t="s">
        <v>989</v>
      </c>
      <c r="F806" s="161" t="s">
        <v>166</v>
      </c>
      <c r="G806" s="161" t="s">
        <v>255</v>
      </c>
      <c r="H806" s="4"/>
      <c r="I806" s="4"/>
      <c r="J806" s="4"/>
      <c r="K806" s="4"/>
      <c r="L806" s="4"/>
      <c r="M806" s="4"/>
      <c r="N806" s="4"/>
      <c r="O806" s="4"/>
      <c r="P806" s="5">
        <f>IF(基本情報登録!$D$10="","",IF(基本情報登録!$D$10=登録データ!D806,1,0))</f>
        <v>0</v>
      </c>
      <c r="Q806" s="3"/>
      <c r="R806" s="3"/>
    </row>
    <row r="807" spans="1:18" x14ac:dyDescent="0.25">
      <c r="A807" s="10">
        <v>805</v>
      </c>
      <c r="B807" s="10" t="s">
        <v>3434</v>
      </c>
      <c r="C807" s="10" t="s">
        <v>3435</v>
      </c>
      <c r="D807" s="10" t="s">
        <v>127</v>
      </c>
      <c r="E807" s="10" t="s">
        <v>989</v>
      </c>
      <c r="F807" s="161" t="s">
        <v>52</v>
      </c>
      <c r="G807" s="161" t="s">
        <v>4493</v>
      </c>
      <c r="H807" s="4"/>
      <c r="I807" s="4"/>
      <c r="J807" s="4"/>
      <c r="K807" s="4"/>
      <c r="L807" s="4"/>
      <c r="M807" s="4"/>
      <c r="N807" s="4"/>
      <c r="O807" s="4"/>
      <c r="P807" s="5">
        <f>IF(基本情報登録!$D$10="","",IF(基本情報登録!$D$10=登録データ!D807,1,0))</f>
        <v>0</v>
      </c>
      <c r="Q807" s="3"/>
      <c r="R807" s="3"/>
    </row>
    <row r="808" spans="1:18" x14ac:dyDescent="0.25">
      <c r="A808" s="10">
        <v>806</v>
      </c>
      <c r="B808" s="10" t="s">
        <v>3436</v>
      </c>
      <c r="C808" s="10" t="s">
        <v>3437</v>
      </c>
      <c r="D808" s="10" t="s">
        <v>127</v>
      </c>
      <c r="E808" s="10" t="s">
        <v>989</v>
      </c>
      <c r="F808" s="161" t="s">
        <v>151</v>
      </c>
      <c r="G808" s="161" t="s">
        <v>779</v>
      </c>
      <c r="H808" s="4"/>
      <c r="I808" s="4"/>
      <c r="J808" s="4"/>
      <c r="K808" s="4"/>
      <c r="L808" s="4"/>
      <c r="M808" s="4"/>
      <c r="N808" s="4"/>
      <c r="O808" s="4"/>
      <c r="P808" s="5">
        <f>IF(基本情報登録!$D$10="","",IF(基本情報登録!$D$10=登録データ!D808,1,0))</f>
        <v>0</v>
      </c>
      <c r="Q808" s="3"/>
      <c r="R808" s="3"/>
    </row>
    <row r="809" spans="1:18" x14ac:dyDescent="0.25">
      <c r="A809" s="10">
        <v>807</v>
      </c>
      <c r="B809" s="10" t="s">
        <v>3438</v>
      </c>
      <c r="C809" s="10" t="s">
        <v>3439</v>
      </c>
      <c r="D809" s="10" t="s">
        <v>127</v>
      </c>
      <c r="E809" s="10" t="s">
        <v>989</v>
      </c>
      <c r="F809" s="161" t="s">
        <v>28</v>
      </c>
      <c r="G809" s="161" t="s">
        <v>800</v>
      </c>
      <c r="H809" s="4"/>
      <c r="I809" s="4"/>
      <c r="J809" s="4"/>
      <c r="K809" s="4"/>
      <c r="L809" s="4"/>
      <c r="M809" s="4"/>
      <c r="N809" s="4"/>
      <c r="O809" s="4"/>
      <c r="P809" s="5">
        <f>IF(基本情報登録!$D$10="","",IF(基本情報登録!$D$10=登録データ!D809,1,0))</f>
        <v>0</v>
      </c>
      <c r="Q809" s="3"/>
      <c r="R809" s="3"/>
    </row>
    <row r="810" spans="1:18" x14ac:dyDescent="0.25">
      <c r="A810" s="10">
        <v>808</v>
      </c>
      <c r="B810" s="10" t="s">
        <v>3440</v>
      </c>
      <c r="C810" s="10" t="s">
        <v>3441</v>
      </c>
      <c r="D810" s="10" t="s">
        <v>127</v>
      </c>
      <c r="E810" s="10" t="s">
        <v>989</v>
      </c>
      <c r="F810" s="161" t="s">
        <v>131</v>
      </c>
      <c r="G810" s="161" t="s">
        <v>1099</v>
      </c>
      <c r="H810" s="4"/>
      <c r="I810" s="4"/>
      <c r="J810" s="4"/>
      <c r="K810" s="4"/>
      <c r="L810" s="4"/>
      <c r="M810" s="4"/>
      <c r="N810" s="4"/>
      <c r="O810" s="4"/>
      <c r="P810" s="5">
        <f>IF(基本情報登録!$D$10="","",IF(基本情報登録!$D$10=登録データ!D810,1,0))</f>
        <v>0</v>
      </c>
      <c r="Q810" s="3"/>
      <c r="R810" s="3"/>
    </row>
    <row r="811" spans="1:18" x14ac:dyDescent="0.25">
      <c r="A811" s="10">
        <v>809</v>
      </c>
      <c r="B811" s="10" t="s">
        <v>3442</v>
      </c>
      <c r="C811" s="10" t="s">
        <v>3443</v>
      </c>
      <c r="D811" s="10" t="s">
        <v>127</v>
      </c>
      <c r="E811" s="10" t="s">
        <v>989</v>
      </c>
      <c r="F811" s="161" t="s">
        <v>87</v>
      </c>
      <c r="G811" s="161" t="s">
        <v>1824</v>
      </c>
      <c r="H811" s="4"/>
      <c r="I811" s="4"/>
      <c r="J811" s="4"/>
      <c r="K811" s="4"/>
      <c r="L811" s="4"/>
      <c r="M811" s="4"/>
      <c r="N811" s="4"/>
      <c r="O811" s="4"/>
      <c r="P811" s="5">
        <f>IF(基本情報登録!$D$10="","",IF(基本情報登録!$D$10=登録データ!D811,1,0))</f>
        <v>0</v>
      </c>
      <c r="Q811" s="3"/>
      <c r="R811" s="3"/>
    </row>
    <row r="812" spans="1:18" x14ac:dyDescent="0.25">
      <c r="A812" s="10">
        <v>810</v>
      </c>
      <c r="B812" s="10" t="s">
        <v>3444</v>
      </c>
      <c r="C812" s="10" t="s">
        <v>3445</v>
      </c>
      <c r="D812" s="10" t="s">
        <v>127</v>
      </c>
      <c r="E812" s="10" t="s">
        <v>989</v>
      </c>
      <c r="F812" s="161" t="s">
        <v>52</v>
      </c>
      <c r="G812" s="161" t="s">
        <v>518</v>
      </c>
      <c r="H812" s="4"/>
      <c r="I812" s="4"/>
      <c r="J812" s="4"/>
      <c r="K812" s="4"/>
      <c r="L812" s="4"/>
      <c r="M812" s="4"/>
      <c r="N812" s="4"/>
      <c r="O812" s="4"/>
      <c r="P812" s="5">
        <f>IF(基本情報登録!$D$10="","",IF(基本情報登録!$D$10=登録データ!D812,1,0))</f>
        <v>0</v>
      </c>
      <c r="Q812" s="3"/>
      <c r="R812" s="3"/>
    </row>
    <row r="813" spans="1:18" x14ac:dyDescent="0.25">
      <c r="A813" s="10">
        <v>811</v>
      </c>
      <c r="B813" s="10" t="s">
        <v>3446</v>
      </c>
      <c r="C813" s="10" t="s">
        <v>3447</v>
      </c>
      <c r="D813" s="10" t="s">
        <v>127</v>
      </c>
      <c r="E813" s="10" t="s">
        <v>989</v>
      </c>
      <c r="F813" s="161" t="s">
        <v>552</v>
      </c>
      <c r="G813" s="161" t="s">
        <v>4537</v>
      </c>
      <c r="H813" s="4"/>
      <c r="I813" s="4"/>
      <c r="J813" s="4"/>
      <c r="K813" s="4"/>
      <c r="L813" s="4"/>
      <c r="M813" s="4"/>
      <c r="N813" s="4"/>
      <c r="O813" s="4"/>
      <c r="P813" s="5">
        <f>IF(基本情報登録!$D$10="","",IF(基本情報登録!$D$10=登録データ!D813,1,0))</f>
        <v>0</v>
      </c>
      <c r="Q813" s="3"/>
      <c r="R813" s="3"/>
    </row>
    <row r="814" spans="1:18" x14ac:dyDescent="0.25">
      <c r="A814" s="10">
        <v>812</v>
      </c>
      <c r="B814" s="10" t="s">
        <v>3448</v>
      </c>
      <c r="C814" s="10" t="s">
        <v>3449</v>
      </c>
      <c r="D814" s="10" t="s">
        <v>127</v>
      </c>
      <c r="E814" s="10" t="s">
        <v>989</v>
      </c>
      <c r="F814" s="161" t="s">
        <v>52</v>
      </c>
      <c r="G814" s="161" t="s">
        <v>984</v>
      </c>
      <c r="H814" s="4"/>
      <c r="I814" s="4"/>
      <c r="J814" s="4"/>
      <c r="K814" s="4"/>
      <c r="L814" s="4"/>
      <c r="M814" s="4"/>
      <c r="N814" s="4"/>
      <c r="O814" s="4"/>
      <c r="P814" s="5">
        <f>IF(基本情報登録!$D$10="","",IF(基本情報登録!$D$10=登録データ!D814,1,0))</f>
        <v>0</v>
      </c>
      <c r="Q814" s="3"/>
      <c r="R814" s="3"/>
    </row>
    <row r="815" spans="1:18" x14ac:dyDescent="0.25">
      <c r="A815" s="10">
        <v>813</v>
      </c>
      <c r="B815" s="10" t="s">
        <v>3450</v>
      </c>
      <c r="C815" s="10" t="s">
        <v>3451</v>
      </c>
      <c r="D815" s="10" t="s">
        <v>127</v>
      </c>
      <c r="E815" s="10" t="s">
        <v>989</v>
      </c>
      <c r="F815" s="161" t="s">
        <v>87</v>
      </c>
      <c r="G815" s="161" t="s">
        <v>1168</v>
      </c>
      <c r="H815" s="4"/>
      <c r="I815" s="4"/>
      <c r="J815" s="4"/>
      <c r="K815" s="4"/>
      <c r="L815" s="4"/>
      <c r="M815" s="4"/>
      <c r="N815" s="4"/>
      <c r="O815" s="4"/>
      <c r="P815" s="5">
        <f>IF(基本情報登録!$D$10="","",IF(基本情報登録!$D$10=登録データ!D815,1,0))</f>
        <v>0</v>
      </c>
      <c r="Q815" s="3"/>
      <c r="R815" s="3"/>
    </row>
    <row r="816" spans="1:18" x14ac:dyDescent="0.25">
      <c r="A816" s="10">
        <v>814</v>
      </c>
      <c r="B816" s="10" t="s">
        <v>3452</v>
      </c>
      <c r="C816" s="10" t="s">
        <v>3453</v>
      </c>
      <c r="D816" s="10" t="s">
        <v>127</v>
      </c>
      <c r="E816" s="10" t="s">
        <v>989</v>
      </c>
      <c r="F816" s="161" t="s">
        <v>371</v>
      </c>
      <c r="G816" s="161" t="s">
        <v>1158</v>
      </c>
      <c r="H816" s="4"/>
      <c r="I816" s="4"/>
      <c r="J816" s="4"/>
      <c r="K816" s="4"/>
      <c r="L816" s="4"/>
      <c r="M816" s="4"/>
      <c r="N816" s="4"/>
      <c r="O816" s="4"/>
      <c r="P816" s="5">
        <f>IF(基本情報登録!$D$10="","",IF(基本情報登録!$D$10=登録データ!D816,1,0))</f>
        <v>0</v>
      </c>
      <c r="Q816" s="3"/>
      <c r="R816" s="3"/>
    </row>
    <row r="817" spans="1:18" x14ac:dyDescent="0.25">
      <c r="A817" s="10">
        <v>815</v>
      </c>
      <c r="B817" s="10" t="s">
        <v>3454</v>
      </c>
      <c r="C817" s="10" t="s">
        <v>3455</v>
      </c>
      <c r="D817" s="10" t="s">
        <v>127</v>
      </c>
      <c r="E817" s="10" t="s">
        <v>989</v>
      </c>
      <c r="F817" s="161" t="s">
        <v>87</v>
      </c>
      <c r="G817" s="161" t="s">
        <v>88</v>
      </c>
      <c r="H817" s="4"/>
      <c r="I817" s="4"/>
      <c r="J817" s="4"/>
      <c r="K817" s="4"/>
      <c r="L817" s="4"/>
      <c r="M817" s="4"/>
      <c r="N817" s="4"/>
      <c r="O817" s="4"/>
      <c r="P817" s="5">
        <f>IF(基本情報登録!$D$10="","",IF(基本情報登録!$D$10=登録データ!D817,1,0))</f>
        <v>0</v>
      </c>
      <c r="Q817" s="3"/>
      <c r="R817" s="3"/>
    </row>
    <row r="818" spans="1:18" x14ac:dyDescent="0.25">
      <c r="A818" s="10">
        <v>816</v>
      </c>
      <c r="B818" s="10" t="s">
        <v>3456</v>
      </c>
      <c r="C818" s="10" t="s">
        <v>3457</v>
      </c>
      <c r="D818" s="10" t="s">
        <v>127</v>
      </c>
      <c r="E818" s="10" t="s">
        <v>989</v>
      </c>
      <c r="F818" s="161" t="s">
        <v>96</v>
      </c>
      <c r="G818" s="161" t="s">
        <v>977</v>
      </c>
      <c r="H818" s="4"/>
      <c r="I818" s="4"/>
      <c r="J818" s="4"/>
      <c r="K818" s="4"/>
      <c r="L818" s="4"/>
      <c r="M818" s="4"/>
      <c r="N818" s="4"/>
      <c r="O818" s="4"/>
      <c r="P818" s="5">
        <f>IF(基本情報登録!$D$10="","",IF(基本情報登録!$D$10=登録データ!D818,1,0))</f>
        <v>0</v>
      </c>
      <c r="Q818" s="3"/>
      <c r="R818" s="3"/>
    </row>
    <row r="819" spans="1:18" x14ac:dyDescent="0.25">
      <c r="A819" s="10">
        <v>817</v>
      </c>
      <c r="B819" s="10" t="s">
        <v>3458</v>
      </c>
      <c r="C819" s="10" t="s">
        <v>3459</v>
      </c>
      <c r="D819" s="10" t="s">
        <v>127</v>
      </c>
      <c r="E819" s="10" t="s">
        <v>989</v>
      </c>
      <c r="F819" s="161" t="s">
        <v>276</v>
      </c>
      <c r="G819" s="161" t="s">
        <v>4538</v>
      </c>
      <c r="H819" s="4"/>
      <c r="I819" s="4"/>
      <c r="J819" s="4"/>
      <c r="K819" s="4"/>
      <c r="L819" s="4"/>
      <c r="M819" s="4"/>
      <c r="N819" s="4"/>
      <c r="O819" s="4"/>
      <c r="P819" s="5">
        <f>IF(基本情報登録!$D$10="","",IF(基本情報登録!$D$10=登録データ!D819,1,0))</f>
        <v>0</v>
      </c>
      <c r="Q819" s="3"/>
      <c r="R819" s="3"/>
    </row>
    <row r="820" spans="1:18" x14ac:dyDescent="0.25">
      <c r="A820" s="10">
        <v>818</v>
      </c>
      <c r="B820" s="10" t="s">
        <v>3460</v>
      </c>
      <c r="C820" s="10" t="s">
        <v>3461</v>
      </c>
      <c r="D820" s="10" t="s">
        <v>127</v>
      </c>
      <c r="E820" s="10" t="s">
        <v>989</v>
      </c>
      <c r="F820" s="161" t="s">
        <v>52</v>
      </c>
      <c r="G820" s="161" t="s">
        <v>1263</v>
      </c>
      <c r="H820" s="4"/>
      <c r="I820" s="4"/>
      <c r="J820" s="4"/>
      <c r="K820" s="4"/>
      <c r="L820" s="4"/>
      <c r="M820" s="4"/>
      <c r="N820" s="4"/>
      <c r="O820" s="4"/>
      <c r="P820" s="5">
        <f>IF(基本情報登録!$D$10="","",IF(基本情報登録!$D$10=登録データ!D820,1,0))</f>
        <v>0</v>
      </c>
      <c r="Q820" s="3"/>
      <c r="R820" s="3"/>
    </row>
    <row r="821" spans="1:18" x14ac:dyDescent="0.25">
      <c r="A821" s="10">
        <v>819</v>
      </c>
      <c r="B821" s="10" t="s">
        <v>3462</v>
      </c>
      <c r="C821" s="10" t="s">
        <v>3463</v>
      </c>
      <c r="D821" s="10" t="s">
        <v>127</v>
      </c>
      <c r="E821" s="10" t="s">
        <v>989</v>
      </c>
      <c r="F821" s="161" t="s">
        <v>96</v>
      </c>
      <c r="G821" s="161" t="s">
        <v>1039</v>
      </c>
      <c r="H821" s="4"/>
      <c r="I821" s="4"/>
      <c r="J821" s="4"/>
      <c r="K821" s="4"/>
      <c r="L821" s="4"/>
      <c r="M821" s="4"/>
      <c r="N821" s="4"/>
      <c r="O821" s="4"/>
      <c r="P821" s="5">
        <f>IF(基本情報登録!$D$10="","",IF(基本情報登録!$D$10=登録データ!D821,1,0))</f>
        <v>0</v>
      </c>
      <c r="Q821" s="3"/>
      <c r="R821" s="3"/>
    </row>
    <row r="822" spans="1:18" x14ac:dyDescent="0.25">
      <c r="A822" s="10">
        <v>820</v>
      </c>
      <c r="B822" s="10" t="s">
        <v>3464</v>
      </c>
      <c r="C822" s="10" t="s">
        <v>3465</v>
      </c>
      <c r="D822" s="10" t="s">
        <v>127</v>
      </c>
      <c r="E822" s="10" t="s">
        <v>989</v>
      </c>
      <c r="F822" s="161" t="s">
        <v>87</v>
      </c>
      <c r="G822" s="161" t="s">
        <v>4539</v>
      </c>
      <c r="H822" s="4"/>
      <c r="I822" s="4"/>
      <c r="J822" s="4"/>
      <c r="K822" s="4"/>
      <c r="L822" s="4"/>
      <c r="M822" s="4"/>
      <c r="N822" s="4"/>
      <c r="O822" s="4"/>
      <c r="P822" s="5">
        <f>IF(基本情報登録!$D$10="","",IF(基本情報登録!$D$10=登録データ!D822,1,0))</f>
        <v>0</v>
      </c>
      <c r="Q822" s="3"/>
      <c r="R822" s="3"/>
    </row>
    <row r="823" spans="1:18" x14ac:dyDescent="0.25">
      <c r="A823" s="10">
        <v>821</v>
      </c>
      <c r="B823" s="10" t="s">
        <v>3466</v>
      </c>
      <c r="C823" s="10" t="s">
        <v>3467</v>
      </c>
      <c r="D823" s="10" t="s">
        <v>127</v>
      </c>
      <c r="E823" s="10" t="s">
        <v>989</v>
      </c>
      <c r="F823" s="161" t="s">
        <v>96</v>
      </c>
      <c r="G823" s="161" t="s">
        <v>796</v>
      </c>
      <c r="H823" s="4"/>
      <c r="I823" s="4"/>
      <c r="J823" s="4"/>
      <c r="K823" s="4"/>
      <c r="L823" s="4"/>
      <c r="M823" s="4"/>
      <c r="N823" s="4"/>
      <c r="O823" s="4"/>
      <c r="P823" s="5">
        <f>IF(基本情報登録!$D$10="","",IF(基本情報登録!$D$10=登録データ!D823,1,0))</f>
        <v>0</v>
      </c>
      <c r="Q823" s="3"/>
      <c r="R823" s="3"/>
    </row>
    <row r="824" spans="1:18" x14ac:dyDescent="0.25">
      <c r="A824" s="10">
        <v>822</v>
      </c>
      <c r="B824" s="10" t="s">
        <v>3468</v>
      </c>
      <c r="C824" s="10" t="s">
        <v>3469</v>
      </c>
      <c r="D824" s="10" t="s">
        <v>127</v>
      </c>
      <c r="E824" s="10" t="s">
        <v>989</v>
      </c>
      <c r="F824" s="161" t="s">
        <v>118</v>
      </c>
      <c r="G824" s="161" t="s">
        <v>637</v>
      </c>
      <c r="H824" s="4"/>
      <c r="I824" s="4"/>
      <c r="J824" s="4"/>
      <c r="K824" s="4"/>
      <c r="L824" s="4"/>
      <c r="M824" s="4"/>
      <c r="N824" s="4"/>
      <c r="O824" s="4"/>
      <c r="P824" s="5">
        <f>IF(基本情報登録!$D$10="","",IF(基本情報登録!$D$10=登録データ!D824,1,0))</f>
        <v>0</v>
      </c>
      <c r="Q824" s="3"/>
      <c r="R824" s="3"/>
    </row>
    <row r="825" spans="1:18" x14ac:dyDescent="0.25">
      <c r="A825" s="10">
        <v>823</v>
      </c>
      <c r="B825" s="10" t="s">
        <v>3470</v>
      </c>
      <c r="C825" s="10" t="s">
        <v>3471</v>
      </c>
      <c r="D825" s="10" t="s">
        <v>127</v>
      </c>
      <c r="E825" s="10" t="s">
        <v>989</v>
      </c>
      <c r="F825" s="161" t="s">
        <v>52</v>
      </c>
      <c r="G825" s="161" t="s">
        <v>4540</v>
      </c>
      <c r="H825" s="4"/>
      <c r="I825" s="4"/>
      <c r="J825" s="4"/>
      <c r="K825" s="4"/>
      <c r="L825" s="4"/>
      <c r="M825" s="4"/>
      <c r="N825" s="4"/>
      <c r="O825" s="4"/>
      <c r="P825" s="5">
        <f>IF(基本情報登録!$D$10="","",IF(基本情報登録!$D$10=登録データ!D825,1,0))</f>
        <v>0</v>
      </c>
      <c r="Q825" s="3"/>
      <c r="R825" s="3"/>
    </row>
    <row r="826" spans="1:18" x14ac:dyDescent="0.25">
      <c r="A826" s="10">
        <v>824</v>
      </c>
      <c r="B826" s="10" t="s">
        <v>3472</v>
      </c>
      <c r="C826" s="10" t="s">
        <v>3473</v>
      </c>
      <c r="D826" s="10" t="s">
        <v>127</v>
      </c>
      <c r="E826" s="10" t="s">
        <v>989</v>
      </c>
      <c r="F826" s="161" t="s">
        <v>166</v>
      </c>
      <c r="G826" s="161" t="s">
        <v>2679</v>
      </c>
      <c r="H826" s="4"/>
      <c r="I826" s="4"/>
      <c r="J826" s="4"/>
      <c r="K826" s="4"/>
      <c r="L826" s="4"/>
      <c r="M826" s="4"/>
      <c r="N826" s="4"/>
      <c r="O826" s="4"/>
      <c r="P826" s="5">
        <f>IF(基本情報登録!$D$10="","",IF(基本情報登録!$D$10=登録データ!D826,1,0))</f>
        <v>0</v>
      </c>
      <c r="Q826" s="3"/>
      <c r="R826" s="3"/>
    </row>
    <row r="827" spans="1:18" x14ac:dyDescent="0.25">
      <c r="A827" s="10">
        <v>825</v>
      </c>
      <c r="B827" s="10" t="s">
        <v>3474</v>
      </c>
      <c r="C827" s="10" t="s">
        <v>3475</v>
      </c>
      <c r="D827" s="10" t="s">
        <v>127</v>
      </c>
      <c r="E827" s="10" t="s">
        <v>989</v>
      </c>
      <c r="F827" s="161" t="s">
        <v>61</v>
      </c>
      <c r="G827" s="161" t="s">
        <v>4541</v>
      </c>
      <c r="H827" s="4"/>
      <c r="I827" s="4"/>
      <c r="J827" s="4"/>
      <c r="K827" s="4"/>
      <c r="L827" s="4"/>
      <c r="M827" s="4"/>
      <c r="N827" s="4"/>
      <c r="O827" s="4"/>
      <c r="P827" s="5">
        <f>IF(基本情報登録!$D$10="","",IF(基本情報登録!$D$10=登録データ!D827,1,0))</f>
        <v>0</v>
      </c>
      <c r="Q827" s="3"/>
      <c r="R827" s="3"/>
    </row>
    <row r="828" spans="1:18" x14ac:dyDescent="0.25">
      <c r="A828" s="10">
        <v>826</v>
      </c>
      <c r="B828" s="10" t="s">
        <v>3476</v>
      </c>
      <c r="C828" s="10" t="s">
        <v>3477</v>
      </c>
      <c r="D828" s="10" t="s">
        <v>127</v>
      </c>
      <c r="E828" s="10" t="s">
        <v>989</v>
      </c>
      <c r="F828" s="161" t="s">
        <v>166</v>
      </c>
      <c r="G828" s="161" t="s">
        <v>869</v>
      </c>
      <c r="H828" s="4"/>
      <c r="I828" s="4"/>
      <c r="J828" s="4"/>
      <c r="K828" s="4"/>
      <c r="L828" s="4"/>
      <c r="M828" s="4"/>
      <c r="N828" s="4"/>
      <c r="O828" s="4"/>
      <c r="P828" s="5">
        <f>IF(基本情報登録!$D$10="","",IF(基本情報登録!$D$10=登録データ!D828,1,0))</f>
        <v>0</v>
      </c>
      <c r="Q828" s="3"/>
      <c r="R828" s="3"/>
    </row>
    <row r="829" spans="1:18" x14ac:dyDescent="0.25">
      <c r="A829" s="10">
        <v>827</v>
      </c>
      <c r="B829" s="10" t="s">
        <v>3478</v>
      </c>
      <c r="C829" s="10" t="s">
        <v>3479</v>
      </c>
      <c r="D829" s="10" t="s">
        <v>127</v>
      </c>
      <c r="E829" s="10" t="s">
        <v>989</v>
      </c>
      <c r="F829" s="161" t="s">
        <v>52</v>
      </c>
      <c r="G829" s="161" t="s">
        <v>930</v>
      </c>
      <c r="H829" s="4"/>
      <c r="I829" s="4"/>
      <c r="J829" s="4"/>
      <c r="K829" s="4"/>
      <c r="L829" s="4"/>
      <c r="M829" s="4"/>
      <c r="N829" s="4"/>
      <c r="O829" s="4"/>
      <c r="P829" s="5">
        <f>IF(基本情報登録!$D$10="","",IF(基本情報登録!$D$10=登録データ!D829,1,0))</f>
        <v>0</v>
      </c>
      <c r="Q829" s="3"/>
      <c r="R829" s="3"/>
    </row>
    <row r="830" spans="1:18" x14ac:dyDescent="0.25">
      <c r="A830" s="10">
        <v>828</v>
      </c>
      <c r="B830" s="10" t="s">
        <v>3480</v>
      </c>
      <c r="C830" s="10" t="s">
        <v>3481</v>
      </c>
      <c r="D830" s="10" t="s">
        <v>127</v>
      </c>
      <c r="E830" s="10" t="s">
        <v>989</v>
      </c>
      <c r="F830" s="161" t="s">
        <v>37</v>
      </c>
      <c r="G830" s="161" t="s">
        <v>4542</v>
      </c>
      <c r="H830" s="4"/>
      <c r="I830" s="4"/>
      <c r="J830" s="4"/>
      <c r="K830" s="4"/>
      <c r="L830" s="4"/>
      <c r="M830" s="4"/>
      <c r="N830" s="4"/>
      <c r="O830" s="4"/>
      <c r="P830" s="5">
        <f>IF(基本情報登録!$D$10="","",IF(基本情報登録!$D$10=登録データ!D830,1,0))</f>
        <v>0</v>
      </c>
      <c r="Q830" s="3"/>
      <c r="R830" s="3"/>
    </row>
    <row r="831" spans="1:18" x14ac:dyDescent="0.25">
      <c r="A831" s="10">
        <v>829</v>
      </c>
      <c r="B831" s="10" t="s">
        <v>3482</v>
      </c>
      <c r="C831" s="10" t="s">
        <v>3483</v>
      </c>
      <c r="D831" s="10" t="s">
        <v>127</v>
      </c>
      <c r="E831" s="10" t="s">
        <v>989</v>
      </c>
      <c r="F831" s="161" t="s">
        <v>131</v>
      </c>
      <c r="G831" s="161" t="s">
        <v>737</v>
      </c>
      <c r="H831" s="4"/>
      <c r="I831" s="4"/>
      <c r="J831" s="4"/>
      <c r="K831" s="4"/>
      <c r="L831" s="4"/>
      <c r="M831" s="4"/>
      <c r="N831" s="4"/>
      <c r="O831" s="4"/>
      <c r="P831" s="5">
        <f>IF(基本情報登録!$D$10="","",IF(基本情報登録!$D$10=登録データ!D831,1,0))</f>
        <v>0</v>
      </c>
      <c r="Q831" s="3"/>
      <c r="R831" s="3"/>
    </row>
    <row r="832" spans="1:18" x14ac:dyDescent="0.25">
      <c r="A832" s="10">
        <v>830</v>
      </c>
      <c r="B832" s="10" t="s">
        <v>3484</v>
      </c>
      <c r="C832" s="10" t="s">
        <v>3485</v>
      </c>
      <c r="D832" s="10" t="s">
        <v>127</v>
      </c>
      <c r="E832" s="10" t="s">
        <v>989</v>
      </c>
      <c r="F832" s="161" t="s">
        <v>143</v>
      </c>
      <c r="G832" s="161" t="s">
        <v>2259</v>
      </c>
      <c r="H832" s="4"/>
      <c r="I832" s="4"/>
      <c r="J832" s="4"/>
      <c r="K832" s="4"/>
      <c r="L832" s="4"/>
      <c r="M832" s="4"/>
      <c r="N832" s="4"/>
      <c r="O832" s="4"/>
      <c r="P832" s="5">
        <f>IF(基本情報登録!$D$10="","",IF(基本情報登録!$D$10=登録データ!D832,1,0))</f>
        <v>0</v>
      </c>
      <c r="Q832" s="3"/>
      <c r="R832" s="3"/>
    </row>
    <row r="833" spans="1:18" x14ac:dyDescent="0.25">
      <c r="A833" s="10">
        <v>831</v>
      </c>
      <c r="B833" s="10" t="s">
        <v>3486</v>
      </c>
      <c r="C833" s="10" t="s">
        <v>3487</v>
      </c>
      <c r="D833" s="10" t="s">
        <v>127</v>
      </c>
      <c r="E833" s="10" t="s">
        <v>989</v>
      </c>
      <c r="F833" s="161" t="s">
        <v>118</v>
      </c>
      <c r="G833" s="161" t="s">
        <v>1588</v>
      </c>
      <c r="H833" s="4"/>
      <c r="I833" s="4"/>
      <c r="J833" s="4"/>
      <c r="K833" s="4"/>
      <c r="L833" s="4"/>
      <c r="M833" s="4"/>
      <c r="N833" s="4"/>
      <c r="O833" s="4"/>
      <c r="P833" s="5">
        <f>IF(基本情報登録!$D$10="","",IF(基本情報登録!$D$10=登録データ!D833,1,0))</f>
        <v>0</v>
      </c>
      <c r="Q833" s="3"/>
      <c r="R833" s="3"/>
    </row>
    <row r="834" spans="1:18" x14ac:dyDescent="0.25">
      <c r="A834" s="10">
        <v>832</v>
      </c>
      <c r="B834" s="10" t="s">
        <v>3488</v>
      </c>
      <c r="C834" s="10" t="s">
        <v>3489</v>
      </c>
      <c r="D834" s="10" t="s">
        <v>127</v>
      </c>
      <c r="E834" s="10" t="s">
        <v>989</v>
      </c>
      <c r="F834" s="161" t="s">
        <v>52</v>
      </c>
      <c r="G834" s="161" t="s">
        <v>4493</v>
      </c>
      <c r="H834" s="4"/>
      <c r="I834" s="4"/>
      <c r="J834" s="4"/>
      <c r="K834" s="4"/>
      <c r="L834" s="4"/>
      <c r="M834" s="4"/>
      <c r="N834" s="4"/>
      <c r="O834" s="4"/>
      <c r="P834" s="5">
        <f>IF(基本情報登録!$D$10="","",IF(基本情報登録!$D$10=登録データ!D834,1,0))</f>
        <v>0</v>
      </c>
      <c r="Q834" s="3"/>
      <c r="R834" s="3"/>
    </row>
    <row r="835" spans="1:18" x14ac:dyDescent="0.25">
      <c r="A835" s="10">
        <v>833</v>
      </c>
      <c r="B835" s="10" t="s">
        <v>3490</v>
      </c>
      <c r="C835" s="10" t="s">
        <v>3491</v>
      </c>
      <c r="D835" s="10" t="s">
        <v>127</v>
      </c>
      <c r="E835" s="10" t="s">
        <v>989</v>
      </c>
      <c r="F835" s="161" t="s">
        <v>131</v>
      </c>
      <c r="G835" s="161" t="s">
        <v>486</v>
      </c>
      <c r="H835" s="4"/>
      <c r="I835" s="4"/>
      <c r="J835" s="4"/>
      <c r="K835" s="4"/>
      <c r="L835" s="4"/>
      <c r="M835" s="4"/>
      <c r="N835" s="4"/>
      <c r="O835" s="4"/>
      <c r="P835" s="5">
        <f>IF(基本情報登録!$D$10="","",IF(基本情報登録!$D$10=登録データ!D835,1,0))</f>
        <v>0</v>
      </c>
      <c r="Q835" s="3"/>
      <c r="R835" s="3"/>
    </row>
    <row r="836" spans="1:18" x14ac:dyDescent="0.25">
      <c r="A836" s="10">
        <v>834</v>
      </c>
      <c r="B836" s="10" t="s">
        <v>3492</v>
      </c>
      <c r="C836" s="10" t="s">
        <v>3493</v>
      </c>
      <c r="D836" s="10" t="s">
        <v>127</v>
      </c>
      <c r="E836" s="10" t="s">
        <v>989</v>
      </c>
      <c r="F836" s="161" t="s">
        <v>28</v>
      </c>
      <c r="G836" s="161" t="s">
        <v>1414</v>
      </c>
      <c r="H836" s="4"/>
      <c r="I836" s="4"/>
      <c r="J836" s="4"/>
      <c r="K836" s="4"/>
      <c r="L836" s="4"/>
      <c r="M836" s="4"/>
      <c r="N836" s="4"/>
      <c r="O836" s="4"/>
      <c r="P836" s="5">
        <f>IF(基本情報登録!$D$10="","",IF(基本情報登録!$D$10=登録データ!D836,1,0))</f>
        <v>0</v>
      </c>
      <c r="Q836" s="3"/>
      <c r="R836" s="3"/>
    </row>
    <row r="837" spans="1:18" x14ac:dyDescent="0.25">
      <c r="A837" s="10">
        <v>835</v>
      </c>
      <c r="B837" s="10" t="s">
        <v>3494</v>
      </c>
      <c r="C837" s="10" t="s">
        <v>3495</v>
      </c>
      <c r="D837" s="10" t="s">
        <v>127</v>
      </c>
      <c r="E837" s="10" t="s">
        <v>989</v>
      </c>
      <c r="F837" s="161" t="s">
        <v>118</v>
      </c>
      <c r="G837" s="161" t="s">
        <v>2377</v>
      </c>
      <c r="H837" s="4"/>
      <c r="I837" s="4"/>
      <c r="J837" s="4"/>
      <c r="K837" s="4"/>
      <c r="L837" s="4"/>
      <c r="M837" s="4"/>
      <c r="N837" s="4"/>
      <c r="O837" s="4"/>
      <c r="P837" s="5">
        <f>IF(基本情報登録!$D$10="","",IF(基本情報登録!$D$10=登録データ!D837,1,0))</f>
        <v>0</v>
      </c>
      <c r="Q837" s="3"/>
      <c r="R837" s="3"/>
    </row>
    <row r="838" spans="1:18" x14ac:dyDescent="0.25">
      <c r="A838" s="10">
        <v>836</v>
      </c>
      <c r="B838" s="10" t="s">
        <v>3496</v>
      </c>
      <c r="C838" s="10" t="s">
        <v>3497</v>
      </c>
      <c r="D838" s="10" t="s">
        <v>127</v>
      </c>
      <c r="E838" s="10" t="s">
        <v>989</v>
      </c>
      <c r="F838" s="161" t="s">
        <v>143</v>
      </c>
      <c r="G838" s="161" t="s">
        <v>888</v>
      </c>
      <c r="H838" s="4"/>
      <c r="I838" s="4"/>
      <c r="J838" s="4"/>
      <c r="K838" s="4"/>
      <c r="L838" s="4"/>
      <c r="M838" s="4"/>
      <c r="N838" s="4"/>
      <c r="O838" s="4"/>
      <c r="P838" s="5">
        <f>IF(基本情報登録!$D$10="","",IF(基本情報登録!$D$10=登録データ!D838,1,0))</f>
        <v>0</v>
      </c>
      <c r="Q838" s="3"/>
      <c r="R838" s="3"/>
    </row>
    <row r="839" spans="1:18" x14ac:dyDescent="0.25">
      <c r="A839" s="10">
        <v>837</v>
      </c>
      <c r="B839" s="10" t="s">
        <v>3498</v>
      </c>
      <c r="C839" s="10" t="s">
        <v>3499</v>
      </c>
      <c r="D839" s="10" t="s">
        <v>127</v>
      </c>
      <c r="E839" s="10" t="s">
        <v>989</v>
      </c>
      <c r="F839" s="161" t="s">
        <v>131</v>
      </c>
      <c r="G839" s="161" t="s">
        <v>1099</v>
      </c>
      <c r="H839" s="4"/>
      <c r="I839" s="4"/>
      <c r="J839" s="4"/>
      <c r="K839" s="4"/>
      <c r="L839" s="4"/>
      <c r="M839" s="4"/>
      <c r="N839" s="4"/>
      <c r="O839" s="4"/>
      <c r="P839" s="5">
        <f>IF(基本情報登録!$D$10="","",IF(基本情報登録!$D$10=登録データ!D839,1,0))</f>
        <v>0</v>
      </c>
      <c r="Q839" s="3"/>
      <c r="R839" s="3"/>
    </row>
    <row r="840" spans="1:18" x14ac:dyDescent="0.25">
      <c r="A840" s="10">
        <v>838</v>
      </c>
      <c r="B840" s="10" t="s">
        <v>3500</v>
      </c>
      <c r="C840" s="10" t="s">
        <v>3501</v>
      </c>
      <c r="D840" s="10" t="s">
        <v>127</v>
      </c>
      <c r="E840" s="10" t="s">
        <v>989</v>
      </c>
      <c r="F840" s="161" t="s">
        <v>96</v>
      </c>
      <c r="G840" s="161" t="s">
        <v>977</v>
      </c>
      <c r="H840" s="4"/>
      <c r="I840" s="4"/>
      <c r="J840" s="4"/>
      <c r="K840" s="4"/>
      <c r="L840" s="4"/>
      <c r="M840" s="4"/>
      <c r="N840" s="4"/>
      <c r="O840" s="4"/>
      <c r="P840" s="5">
        <f>IF(基本情報登録!$D$10="","",IF(基本情報登録!$D$10=登録データ!D840,1,0))</f>
        <v>0</v>
      </c>
      <c r="Q840" s="3"/>
      <c r="R840" s="3"/>
    </row>
    <row r="841" spans="1:18" x14ac:dyDescent="0.25">
      <c r="A841" s="10">
        <v>839</v>
      </c>
      <c r="B841" s="10" t="s">
        <v>3502</v>
      </c>
      <c r="C841" s="10" t="s">
        <v>3503</v>
      </c>
      <c r="D841" s="10" t="s">
        <v>127</v>
      </c>
      <c r="E841" s="10" t="s">
        <v>989</v>
      </c>
      <c r="F841" s="161" t="s">
        <v>118</v>
      </c>
      <c r="G841" s="161" t="s">
        <v>781</v>
      </c>
      <c r="H841" s="4"/>
      <c r="I841" s="4"/>
      <c r="J841" s="4"/>
      <c r="K841" s="4"/>
      <c r="L841" s="4"/>
      <c r="M841" s="4"/>
      <c r="N841" s="4"/>
      <c r="O841" s="4"/>
      <c r="P841" s="5">
        <f>IF(基本情報登録!$D$10="","",IF(基本情報登録!$D$10=登録データ!D841,1,0))</f>
        <v>0</v>
      </c>
      <c r="Q841" s="3"/>
      <c r="R841" s="3"/>
    </row>
    <row r="842" spans="1:18" x14ac:dyDescent="0.25">
      <c r="A842" s="10">
        <v>840</v>
      </c>
      <c r="B842" s="10" t="s">
        <v>3504</v>
      </c>
      <c r="C842" s="10" t="s">
        <v>3505</v>
      </c>
      <c r="D842" s="10" t="s">
        <v>127</v>
      </c>
      <c r="E842" s="10" t="s">
        <v>989</v>
      </c>
      <c r="F842" s="161" t="s">
        <v>131</v>
      </c>
      <c r="G842" s="161" t="s">
        <v>499</v>
      </c>
      <c r="H842" s="4"/>
      <c r="I842" s="4"/>
      <c r="J842" s="4"/>
      <c r="K842" s="4"/>
      <c r="L842" s="4"/>
      <c r="M842" s="4"/>
      <c r="N842" s="4"/>
      <c r="O842" s="4"/>
      <c r="P842" s="5">
        <f>IF(基本情報登録!$D$10="","",IF(基本情報登録!$D$10=登録データ!D842,1,0))</f>
        <v>0</v>
      </c>
      <c r="Q842" s="3"/>
      <c r="R842" s="3"/>
    </row>
    <row r="843" spans="1:18" x14ac:dyDescent="0.25">
      <c r="A843" s="10">
        <v>841</v>
      </c>
      <c r="B843" s="10" t="s">
        <v>3506</v>
      </c>
      <c r="C843" s="10" t="s">
        <v>3507</v>
      </c>
      <c r="D843" s="10" t="s">
        <v>127</v>
      </c>
      <c r="E843" s="10" t="s">
        <v>989</v>
      </c>
      <c r="F843" s="161" t="s">
        <v>166</v>
      </c>
      <c r="G843" s="161" t="s">
        <v>4543</v>
      </c>
      <c r="H843" s="4"/>
      <c r="I843" s="4"/>
      <c r="J843" s="4"/>
      <c r="K843" s="4"/>
      <c r="L843" s="4"/>
      <c r="M843" s="4"/>
      <c r="N843" s="4"/>
      <c r="O843" s="4"/>
      <c r="P843" s="5">
        <f>IF(基本情報登録!$D$10="","",IF(基本情報登録!$D$10=登録データ!D843,1,0))</f>
        <v>0</v>
      </c>
      <c r="Q843" s="3"/>
      <c r="R843" s="3"/>
    </row>
    <row r="844" spans="1:18" x14ac:dyDescent="0.25">
      <c r="A844" s="10">
        <v>842</v>
      </c>
      <c r="B844" s="10" t="s">
        <v>3508</v>
      </c>
      <c r="C844" s="10" t="s">
        <v>3509</v>
      </c>
      <c r="D844" s="10" t="s">
        <v>98</v>
      </c>
      <c r="E844" s="10" t="s">
        <v>989</v>
      </c>
      <c r="F844" s="161" t="s">
        <v>37</v>
      </c>
      <c r="G844" s="161" t="s">
        <v>4544</v>
      </c>
      <c r="H844" s="4"/>
      <c r="I844" s="4"/>
      <c r="J844" s="4"/>
      <c r="K844" s="4"/>
      <c r="L844" s="4"/>
      <c r="M844" s="4"/>
      <c r="N844" s="4"/>
      <c r="O844" s="4"/>
      <c r="P844" s="5">
        <f>IF(基本情報登録!$D$10="","",IF(基本情報登録!$D$10=登録データ!D844,1,0))</f>
        <v>0</v>
      </c>
      <c r="Q844" s="3"/>
      <c r="R844" s="3"/>
    </row>
    <row r="845" spans="1:18" x14ac:dyDescent="0.25">
      <c r="A845" s="10">
        <v>843</v>
      </c>
      <c r="B845" s="10" t="s">
        <v>3510</v>
      </c>
      <c r="C845" s="10" t="s">
        <v>3511</v>
      </c>
      <c r="D845" s="10" t="s">
        <v>98</v>
      </c>
      <c r="E845" s="10" t="s">
        <v>989</v>
      </c>
      <c r="F845" s="161" t="s">
        <v>131</v>
      </c>
      <c r="G845" s="161" t="s">
        <v>4545</v>
      </c>
      <c r="H845" s="4"/>
      <c r="I845" s="4"/>
      <c r="J845" s="4"/>
      <c r="K845" s="4"/>
      <c r="L845" s="4"/>
      <c r="M845" s="4"/>
      <c r="N845" s="4"/>
      <c r="O845" s="4"/>
      <c r="P845" s="5">
        <f>IF(基本情報登録!$D$10="","",IF(基本情報登録!$D$10=登録データ!D845,1,0))</f>
        <v>0</v>
      </c>
      <c r="Q845" s="3"/>
      <c r="R845" s="3"/>
    </row>
    <row r="846" spans="1:18" x14ac:dyDescent="0.25">
      <c r="A846" s="10">
        <v>844</v>
      </c>
      <c r="B846" s="10" t="s">
        <v>3512</v>
      </c>
      <c r="C846" s="10" t="s">
        <v>3513</v>
      </c>
      <c r="D846" s="10" t="s">
        <v>98</v>
      </c>
      <c r="E846" s="10" t="s">
        <v>989</v>
      </c>
      <c r="F846" s="161" t="s">
        <v>131</v>
      </c>
      <c r="G846" s="161" t="s">
        <v>737</v>
      </c>
      <c r="H846" s="4"/>
      <c r="I846" s="4"/>
      <c r="J846" s="4"/>
      <c r="K846" s="4"/>
      <c r="L846" s="4"/>
      <c r="M846" s="4"/>
      <c r="N846" s="4"/>
      <c r="O846" s="4"/>
      <c r="P846" s="5">
        <f>IF(基本情報登録!$D$10="","",IF(基本情報登録!$D$10=登録データ!D846,1,0))</f>
        <v>0</v>
      </c>
      <c r="Q846" s="3"/>
      <c r="R846" s="3"/>
    </row>
    <row r="847" spans="1:18" x14ac:dyDescent="0.25">
      <c r="A847" s="10">
        <v>845</v>
      </c>
      <c r="B847" s="10" t="s">
        <v>3514</v>
      </c>
      <c r="C847" s="10" t="s">
        <v>3515</v>
      </c>
      <c r="D847" s="10" t="s">
        <v>98</v>
      </c>
      <c r="E847" s="10" t="s">
        <v>989</v>
      </c>
      <c r="F847" s="161" t="s">
        <v>2449</v>
      </c>
      <c r="G847" s="161" t="s">
        <v>4546</v>
      </c>
      <c r="H847" s="4"/>
      <c r="I847" s="4"/>
      <c r="J847" s="4"/>
      <c r="K847" s="4"/>
      <c r="L847" s="4"/>
      <c r="M847" s="4"/>
      <c r="N847" s="4"/>
      <c r="O847" s="4"/>
      <c r="P847" s="5">
        <f>IF(基本情報登録!$D$10="","",IF(基本情報登録!$D$10=登録データ!D847,1,0))</f>
        <v>0</v>
      </c>
      <c r="Q847" s="3"/>
      <c r="R847" s="3"/>
    </row>
    <row r="848" spans="1:18" x14ac:dyDescent="0.25">
      <c r="A848" s="10">
        <v>846</v>
      </c>
      <c r="B848" s="10" t="s">
        <v>3516</v>
      </c>
      <c r="C848" s="10" t="s">
        <v>3517</v>
      </c>
      <c r="D848" s="10" t="s">
        <v>98</v>
      </c>
      <c r="E848" s="10" t="s">
        <v>989</v>
      </c>
      <c r="F848" s="161" t="s">
        <v>118</v>
      </c>
      <c r="G848" s="161" t="s">
        <v>289</v>
      </c>
      <c r="H848" s="4"/>
      <c r="I848" s="4"/>
      <c r="J848" s="4"/>
      <c r="K848" s="4"/>
      <c r="L848" s="4"/>
      <c r="M848" s="4"/>
      <c r="N848" s="4"/>
      <c r="O848" s="4"/>
      <c r="P848" s="5">
        <f>IF(基本情報登録!$D$10="","",IF(基本情報登録!$D$10=登録データ!D848,1,0))</f>
        <v>0</v>
      </c>
      <c r="Q848" s="3"/>
      <c r="R848" s="3"/>
    </row>
    <row r="849" spans="1:18" x14ac:dyDescent="0.25">
      <c r="A849" s="10">
        <v>847</v>
      </c>
      <c r="B849" s="10" t="s">
        <v>3518</v>
      </c>
      <c r="C849" s="10" t="s">
        <v>3519</v>
      </c>
      <c r="D849" s="10" t="s">
        <v>98</v>
      </c>
      <c r="E849" s="10" t="s">
        <v>989</v>
      </c>
      <c r="F849" s="161" t="s">
        <v>1266</v>
      </c>
      <c r="G849" s="161" t="s">
        <v>144</v>
      </c>
      <c r="H849" s="4"/>
      <c r="I849" s="4"/>
      <c r="J849" s="4"/>
      <c r="K849" s="4"/>
      <c r="L849" s="4"/>
      <c r="M849" s="4"/>
      <c r="N849" s="4"/>
      <c r="O849" s="4"/>
      <c r="P849" s="5">
        <f>IF(基本情報登録!$D$10="","",IF(基本情報登録!$D$10=登録データ!D849,1,0))</f>
        <v>0</v>
      </c>
      <c r="Q849" s="3"/>
      <c r="R849" s="3"/>
    </row>
    <row r="850" spans="1:18" x14ac:dyDescent="0.25">
      <c r="A850" s="10">
        <v>848</v>
      </c>
      <c r="B850" s="10" t="s">
        <v>3520</v>
      </c>
      <c r="C850" s="10" t="s">
        <v>3521</v>
      </c>
      <c r="D850" s="10" t="s">
        <v>98</v>
      </c>
      <c r="E850" s="10" t="s">
        <v>989</v>
      </c>
      <c r="F850" s="161" t="s">
        <v>96</v>
      </c>
      <c r="G850" s="161" t="s">
        <v>696</v>
      </c>
      <c r="H850" s="4"/>
      <c r="I850" s="4"/>
      <c r="J850" s="4"/>
      <c r="K850" s="4"/>
      <c r="L850" s="4"/>
      <c r="M850" s="4"/>
      <c r="N850" s="4"/>
      <c r="O850" s="4"/>
      <c r="P850" s="5">
        <f>IF(基本情報登録!$D$10="","",IF(基本情報登録!$D$10=登録データ!D850,1,0))</f>
        <v>0</v>
      </c>
      <c r="Q850" s="3"/>
      <c r="R850" s="3"/>
    </row>
    <row r="851" spans="1:18" x14ac:dyDescent="0.25">
      <c r="A851" s="10">
        <v>849</v>
      </c>
      <c r="B851" s="10" t="s">
        <v>3522</v>
      </c>
      <c r="C851" s="10" t="s">
        <v>3523</v>
      </c>
      <c r="D851" s="10" t="s">
        <v>98</v>
      </c>
      <c r="E851" s="10" t="s">
        <v>989</v>
      </c>
      <c r="F851" s="161" t="s">
        <v>61</v>
      </c>
      <c r="G851" s="161" t="s">
        <v>4547</v>
      </c>
      <c r="H851" s="4"/>
      <c r="I851" s="4"/>
      <c r="J851" s="4"/>
      <c r="K851" s="4"/>
      <c r="L851" s="4"/>
      <c r="M851" s="4"/>
      <c r="N851" s="4"/>
      <c r="O851" s="4"/>
      <c r="P851" s="5">
        <f>IF(基本情報登録!$D$10="","",IF(基本情報登録!$D$10=登録データ!D851,1,0))</f>
        <v>0</v>
      </c>
      <c r="Q851" s="3"/>
      <c r="R851" s="3"/>
    </row>
    <row r="852" spans="1:18" x14ac:dyDescent="0.25">
      <c r="A852" s="10">
        <v>850</v>
      </c>
      <c r="B852" s="10" t="s">
        <v>3524</v>
      </c>
      <c r="C852" s="10" t="s">
        <v>3525</v>
      </c>
      <c r="D852" s="10" t="s">
        <v>98</v>
      </c>
      <c r="E852" s="10" t="s">
        <v>989</v>
      </c>
      <c r="F852" s="161" t="s">
        <v>37</v>
      </c>
      <c r="G852" s="161" t="s">
        <v>514</v>
      </c>
      <c r="H852" s="4"/>
      <c r="I852" s="4"/>
      <c r="J852" s="4"/>
      <c r="K852" s="4"/>
      <c r="L852" s="4"/>
      <c r="M852" s="4"/>
      <c r="N852" s="4"/>
      <c r="O852" s="4"/>
      <c r="P852" s="5">
        <f>IF(基本情報登録!$D$10="","",IF(基本情報登録!$D$10=登録データ!D852,1,0))</f>
        <v>0</v>
      </c>
      <c r="Q852" s="3"/>
      <c r="R852" s="3"/>
    </row>
    <row r="853" spans="1:18" x14ac:dyDescent="0.25">
      <c r="A853" s="10">
        <v>851</v>
      </c>
      <c r="B853" s="10" t="s">
        <v>3526</v>
      </c>
      <c r="C853" s="10" t="s">
        <v>3527</v>
      </c>
      <c r="D853" s="10" t="s">
        <v>98</v>
      </c>
      <c r="E853" s="10" t="s">
        <v>989</v>
      </c>
      <c r="F853" s="161" t="s">
        <v>118</v>
      </c>
      <c r="G853" s="161" t="s">
        <v>961</v>
      </c>
      <c r="H853" s="4"/>
      <c r="I853" s="4"/>
      <c r="J853" s="4"/>
      <c r="K853" s="4"/>
      <c r="L853" s="4"/>
      <c r="M853" s="4"/>
      <c r="N853" s="4"/>
      <c r="O853" s="4"/>
      <c r="P853" s="5">
        <f>IF(基本情報登録!$D$10="","",IF(基本情報登録!$D$10=登録データ!D853,1,0))</f>
        <v>0</v>
      </c>
      <c r="Q853" s="3"/>
      <c r="R853" s="3"/>
    </row>
    <row r="854" spans="1:18" x14ac:dyDescent="0.25">
      <c r="A854" s="10">
        <v>852</v>
      </c>
      <c r="B854" s="10" t="s">
        <v>3528</v>
      </c>
      <c r="C854" s="10" t="s">
        <v>3529</v>
      </c>
      <c r="D854" s="10" t="s">
        <v>98</v>
      </c>
      <c r="E854" s="10" t="s">
        <v>989</v>
      </c>
      <c r="F854" s="161" t="s">
        <v>118</v>
      </c>
      <c r="G854" s="161" t="s">
        <v>776</v>
      </c>
      <c r="H854" s="4"/>
      <c r="I854" s="4"/>
      <c r="J854" s="4"/>
      <c r="K854" s="4"/>
      <c r="L854" s="4"/>
      <c r="M854" s="4"/>
      <c r="N854" s="4"/>
      <c r="O854" s="4"/>
      <c r="P854" s="5">
        <f>IF(基本情報登録!$D$10="","",IF(基本情報登録!$D$10=登録データ!D854,1,0))</f>
        <v>0</v>
      </c>
      <c r="Q854" s="3"/>
      <c r="R854" s="3"/>
    </row>
    <row r="855" spans="1:18" x14ac:dyDescent="0.25">
      <c r="A855" s="10">
        <v>853</v>
      </c>
      <c r="B855" s="10" t="s">
        <v>3530</v>
      </c>
      <c r="C855" s="10" t="s">
        <v>3531</v>
      </c>
      <c r="D855" s="10" t="s">
        <v>98</v>
      </c>
      <c r="E855" s="10" t="s">
        <v>989</v>
      </c>
      <c r="F855" s="161" t="s">
        <v>87</v>
      </c>
      <c r="G855" s="161" t="s">
        <v>4548</v>
      </c>
      <c r="H855" s="4"/>
      <c r="I855" s="4"/>
      <c r="J855" s="4"/>
      <c r="K855" s="4"/>
      <c r="L855" s="4"/>
      <c r="M855" s="4"/>
      <c r="N855" s="4"/>
      <c r="O855" s="4"/>
      <c r="P855" s="5">
        <f>IF(基本情報登録!$D$10="","",IF(基本情報登録!$D$10=登録データ!D855,1,0))</f>
        <v>0</v>
      </c>
      <c r="Q855" s="3"/>
      <c r="R855" s="3"/>
    </row>
    <row r="856" spans="1:18" x14ac:dyDescent="0.25">
      <c r="A856" s="10">
        <v>854</v>
      </c>
      <c r="B856" s="10" t="s">
        <v>3532</v>
      </c>
      <c r="C856" s="10" t="s">
        <v>3533</v>
      </c>
      <c r="D856" s="10" t="s">
        <v>98</v>
      </c>
      <c r="E856" s="10" t="s">
        <v>989</v>
      </c>
      <c r="F856" s="161" t="s">
        <v>151</v>
      </c>
      <c r="G856" s="161" t="s">
        <v>2111</v>
      </c>
      <c r="H856" s="4"/>
      <c r="I856" s="4"/>
      <c r="J856" s="4"/>
      <c r="K856" s="4"/>
      <c r="L856" s="4"/>
      <c r="M856" s="4"/>
      <c r="N856" s="4"/>
      <c r="O856" s="4"/>
      <c r="P856" s="5">
        <f>IF(基本情報登録!$D$10="","",IF(基本情報登録!$D$10=登録データ!D856,1,0))</f>
        <v>0</v>
      </c>
      <c r="Q856" s="3"/>
      <c r="R856" s="3"/>
    </row>
    <row r="857" spans="1:18" x14ac:dyDescent="0.25">
      <c r="A857" s="10">
        <v>855</v>
      </c>
      <c r="B857" s="10" t="s">
        <v>3534</v>
      </c>
      <c r="C857" s="10" t="s">
        <v>3535</v>
      </c>
      <c r="D857" s="10" t="s">
        <v>98</v>
      </c>
      <c r="E857" s="10" t="s">
        <v>989</v>
      </c>
      <c r="F857" s="161" t="s">
        <v>52</v>
      </c>
      <c r="G857" s="161" t="s">
        <v>627</v>
      </c>
      <c r="H857" s="4"/>
      <c r="I857" s="4"/>
      <c r="J857" s="4"/>
      <c r="K857" s="4"/>
      <c r="L857" s="4"/>
      <c r="M857" s="4"/>
      <c r="N857" s="4"/>
      <c r="O857" s="4"/>
      <c r="P857" s="5">
        <f>IF(基本情報登録!$D$10="","",IF(基本情報登録!$D$10=登録データ!D857,1,0))</f>
        <v>0</v>
      </c>
      <c r="Q857" s="3"/>
      <c r="R857" s="3"/>
    </row>
    <row r="858" spans="1:18" x14ac:dyDescent="0.25">
      <c r="A858" s="10">
        <v>856</v>
      </c>
      <c r="B858" s="10" t="s">
        <v>3536</v>
      </c>
      <c r="C858" s="10" t="s">
        <v>3537</v>
      </c>
      <c r="D858" s="10" t="s">
        <v>98</v>
      </c>
      <c r="E858" s="10" t="s">
        <v>989</v>
      </c>
      <c r="F858" s="161" t="s">
        <v>556</v>
      </c>
      <c r="G858" s="161" t="s">
        <v>4549</v>
      </c>
      <c r="H858" s="4"/>
      <c r="I858" s="4"/>
      <c r="J858" s="4"/>
      <c r="K858" s="4"/>
      <c r="L858" s="4"/>
      <c r="M858" s="4"/>
      <c r="N858" s="4"/>
      <c r="O858" s="4"/>
      <c r="P858" s="5">
        <f>IF(基本情報登録!$D$10="","",IF(基本情報登録!$D$10=登録データ!D858,1,0))</f>
        <v>0</v>
      </c>
      <c r="Q858" s="3"/>
      <c r="R858" s="3"/>
    </row>
    <row r="859" spans="1:18" x14ac:dyDescent="0.25">
      <c r="A859" s="10">
        <v>857</v>
      </c>
      <c r="B859" s="10" t="s">
        <v>3538</v>
      </c>
      <c r="C859" s="10" t="s">
        <v>3539</v>
      </c>
      <c r="D859" s="10" t="s">
        <v>98</v>
      </c>
      <c r="E859" s="10" t="s">
        <v>989</v>
      </c>
      <c r="F859" s="161" t="s">
        <v>348</v>
      </c>
      <c r="G859" s="161" t="s">
        <v>4550</v>
      </c>
      <c r="H859" s="4"/>
      <c r="I859" s="4"/>
      <c r="J859" s="4"/>
      <c r="K859" s="4"/>
      <c r="L859" s="4"/>
      <c r="M859" s="4"/>
      <c r="N859" s="4"/>
      <c r="O859" s="4"/>
      <c r="P859" s="5">
        <f>IF(基本情報登録!$D$10="","",IF(基本情報登録!$D$10=登録データ!D859,1,0))</f>
        <v>0</v>
      </c>
      <c r="Q859" s="3"/>
      <c r="R859" s="3"/>
    </row>
    <row r="860" spans="1:18" x14ac:dyDescent="0.25">
      <c r="A860" s="10">
        <v>858</v>
      </c>
      <c r="B860" s="10" t="s">
        <v>3540</v>
      </c>
      <c r="C860" s="10" t="s">
        <v>3541</v>
      </c>
      <c r="D860" s="10" t="s">
        <v>98</v>
      </c>
      <c r="E860" s="10" t="s">
        <v>989</v>
      </c>
      <c r="F860" s="161" t="s">
        <v>1266</v>
      </c>
      <c r="G860" s="161" t="s">
        <v>1445</v>
      </c>
      <c r="H860" s="4"/>
      <c r="I860" s="4"/>
      <c r="J860" s="4"/>
      <c r="K860" s="4"/>
      <c r="L860" s="4"/>
      <c r="M860" s="4"/>
      <c r="N860" s="4"/>
      <c r="O860" s="4"/>
      <c r="P860" s="5">
        <f>IF(基本情報登録!$D$10="","",IF(基本情報登録!$D$10=登録データ!D860,1,0))</f>
        <v>0</v>
      </c>
      <c r="Q860" s="3"/>
      <c r="R860" s="3"/>
    </row>
    <row r="861" spans="1:18" x14ac:dyDescent="0.25">
      <c r="A861" s="10">
        <v>859</v>
      </c>
      <c r="B861" s="10" t="s">
        <v>3542</v>
      </c>
      <c r="C861" s="10" t="s">
        <v>3543</v>
      </c>
      <c r="D861" s="10" t="s">
        <v>98</v>
      </c>
      <c r="E861" s="10" t="s">
        <v>989</v>
      </c>
      <c r="F861" s="161" t="s">
        <v>28</v>
      </c>
      <c r="G861" s="161" t="s">
        <v>580</v>
      </c>
      <c r="H861" s="4"/>
      <c r="I861" s="4"/>
      <c r="J861" s="4"/>
      <c r="K861" s="4"/>
      <c r="L861" s="4"/>
      <c r="M861" s="4"/>
      <c r="N861" s="4"/>
      <c r="O861" s="4"/>
      <c r="P861" s="5">
        <f>IF(基本情報登録!$D$10="","",IF(基本情報登録!$D$10=登録データ!D861,1,0))</f>
        <v>0</v>
      </c>
      <c r="Q861" s="3"/>
      <c r="R861" s="3"/>
    </row>
    <row r="862" spans="1:18" x14ac:dyDescent="0.25">
      <c r="A862" s="10">
        <v>860</v>
      </c>
      <c r="B862" s="10" t="s">
        <v>3544</v>
      </c>
      <c r="C862" s="10" t="s">
        <v>3545</v>
      </c>
      <c r="D862" s="10" t="s">
        <v>98</v>
      </c>
      <c r="E862" s="10" t="s">
        <v>989</v>
      </c>
      <c r="F862" s="161" t="s">
        <v>28</v>
      </c>
      <c r="G862" s="161" t="s">
        <v>1414</v>
      </c>
      <c r="H862" s="4"/>
      <c r="I862" s="4"/>
      <c r="J862" s="4"/>
      <c r="K862" s="4"/>
      <c r="L862" s="4"/>
      <c r="M862" s="4"/>
      <c r="N862" s="4"/>
      <c r="O862" s="4"/>
      <c r="P862" s="5">
        <f>IF(基本情報登録!$D$10="","",IF(基本情報登録!$D$10=登録データ!D862,1,0))</f>
        <v>0</v>
      </c>
      <c r="Q862" s="3"/>
      <c r="R862" s="3"/>
    </row>
    <row r="863" spans="1:18" x14ac:dyDescent="0.25">
      <c r="A863" s="10">
        <v>861</v>
      </c>
      <c r="B863" s="10" t="s">
        <v>3546</v>
      </c>
      <c r="C863" s="10" t="s">
        <v>3547</v>
      </c>
      <c r="D863" s="10" t="s">
        <v>98</v>
      </c>
      <c r="E863" s="10" t="s">
        <v>989</v>
      </c>
      <c r="F863" s="161" t="s">
        <v>96</v>
      </c>
      <c r="G863" s="161" t="s">
        <v>422</v>
      </c>
      <c r="H863" s="4"/>
      <c r="I863" s="4"/>
      <c r="J863" s="4"/>
      <c r="K863" s="4"/>
      <c r="L863" s="4"/>
      <c r="M863" s="4"/>
      <c r="N863" s="4"/>
      <c r="O863" s="4"/>
      <c r="P863" s="5">
        <f>IF(基本情報登録!$D$10="","",IF(基本情報登録!$D$10=登録データ!D863,1,0))</f>
        <v>0</v>
      </c>
      <c r="Q863" s="3"/>
      <c r="R863" s="3"/>
    </row>
    <row r="864" spans="1:18" x14ac:dyDescent="0.25">
      <c r="A864" s="10">
        <v>862</v>
      </c>
      <c r="B864" s="10" t="s">
        <v>3548</v>
      </c>
      <c r="C864" s="10" t="s">
        <v>3549</v>
      </c>
      <c r="D864" s="10" t="s">
        <v>98</v>
      </c>
      <c r="E864" s="10" t="s">
        <v>4466</v>
      </c>
      <c r="F864" s="161" t="s">
        <v>52</v>
      </c>
      <c r="G864" s="161" t="s">
        <v>2494</v>
      </c>
      <c r="H864" s="4"/>
      <c r="I864" s="4"/>
      <c r="J864" s="4"/>
      <c r="K864" s="4"/>
      <c r="L864" s="4"/>
      <c r="M864" s="4"/>
      <c r="N864" s="4"/>
      <c r="O864" s="4"/>
      <c r="P864" s="5">
        <f>IF(基本情報登録!$D$10="","",IF(基本情報登録!$D$10=登録データ!D864,1,0))</f>
        <v>0</v>
      </c>
      <c r="Q864" s="3"/>
      <c r="R864" s="3"/>
    </row>
    <row r="865" spans="1:18" x14ac:dyDescent="0.25">
      <c r="A865" s="10">
        <v>863</v>
      </c>
      <c r="B865" s="10" t="s">
        <v>3550</v>
      </c>
      <c r="C865" s="10" t="s">
        <v>3551</v>
      </c>
      <c r="D865" s="10" t="s">
        <v>4467</v>
      </c>
      <c r="E865" s="10" t="s">
        <v>60</v>
      </c>
      <c r="F865" s="161" t="s">
        <v>96</v>
      </c>
      <c r="G865" s="161" t="s">
        <v>4551</v>
      </c>
      <c r="H865" s="4"/>
      <c r="I865" s="4"/>
      <c r="J865" s="4"/>
      <c r="K865" s="4"/>
      <c r="L865" s="4"/>
      <c r="M865" s="4"/>
      <c r="N865" s="4"/>
      <c r="O865" s="4"/>
      <c r="P865" s="5">
        <f>IF(基本情報登録!$D$10="","",IF(基本情報登録!$D$10=登録データ!D865,1,0))</f>
        <v>0</v>
      </c>
      <c r="Q865" s="3"/>
      <c r="R865" s="3"/>
    </row>
    <row r="866" spans="1:18" x14ac:dyDescent="0.25">
      <c r="A866" s="10">
        <v>864</v>
      </c>
      <c r="B866" s="10" t="s">
        <v>3552</v>
      </c>
      <c r="C866" s="10" t="s">
        <v>3553</v>
      </c>
      <c r="D866" s="10" t="s">
        <v>4467</v>
      </c>
      <c r="E866" s="10" t="s">
        <v>60</v>
      </c>
      <c r="F866" s="161" t="s">
        <v>96</v>
      </c>
      <c r="G866" s="161" t="s">
        <v>4551</v>
      </c>
      <c r="H866" s="4"/>
      <c r="I866" s="4"/>
      <c r="J866" s="4"/>
      <c r="K866" s="4"/>
      <c r="L866" s="4"/>
      <c r="M866" s="4"/>
      <c r="N866" s="4"/>
      <c r="O866" s="4"/>
      <c r="P866" s="5">
        <f>IF(基本情報登録!$D$10="","",IF(基本情報登録!$D$10=登録データ!D866,1,0))</f>
        <v>0</v>
      </c>
      <c r="Q866" s="3"/>
      <c r="R866" s="3"/>
    </row>
    <row r="867" spans="1:18" x14ac:dyDescent="0.25">
      <c r="A867" s="10">
        <v>865</v>
      </c>
      <c r="B867" s="10" t="s">
        <v>3554</v>
      </c>
      <c r="C867" s="10" t="s">
        <v>3555</v>
      </c>
      <c r="D867" s="10" t="s">
        <v>4467</v>
      </c>
      <c r="E867" s="10" t="s">
        <v>386</v>
      </c>
      <c r="F867" s="161" t="s">
        <v>96</v>
      </c>
      <c r="G867" s="161" t="s">
        <v>4551</v>
      </c>
      <c r="H867" s="4"/>
      <c r="I867" s="4"/>
      <c r="J867" s="4"/>
      <c r="K867" s="4"/>
      <c r="L867" s="4"/>
      <c r="M867" s="4"/>
      <c r="N867" s="4"/>
      <c r="O867" s="4"/>
      <c r="P867" s="5">
        <f>IF(基本情報登録!$D$10="","",IF(基本情報登録!$D$10=登録データ!D867,1,0))</f>
        <v>0</v>
      </c>
      <c r="Q867" s="3"/>
      <c r="R867" s="3"/>
    </row>
    <row r="868" spans="1:18" x14ac:dyDescent="0.25">
      <c r="A868" s="10">
        <v>866</v>
      </c>
      <c r="B868" s="10" t="s">
        <v>1695</v>
      </c>
      <c r="C868" s="10" t="s">
        <v>1696</v>
      </c>
      <c r="D868" s="10" t="s">
        <v>182</v>
      </c>
      <c r="E868" s="10" t="s">
        <v>60</v>
      </c>
      <c r="F868" s="161" t="s">
        <v>118</v>
      </c>
      <c r="G868" s="161" t="s">
        <v>757</v>
      </c>
      <c r="H868" s="4"/>
      <c r="I868" s="4"/>
      <c r="J868" s="4"/>
      <c r="K868" s="4"/>
      <c r="L868" s="4"/>
      <c r="M868" s="4"/>
      <c r="N868" s="4"/>
      <c r="O868" s="4"/>
      <c r="P868" s="5">
        <f>IF(基本情報登録!$D$10="","",IF(基本情報登録!$D$10=登録データ!D868,1,0))</f>
        <v>0</v>
      </c>
      <c r="Q868" s="3"/>
      <c r="R868" s="3"/>
    </row>
    <row r="869" spans="1:18" x14ac:dyDescent="0.25">
      <c r="A869" s="10">
        <v>867</v>
      </c>
      <c r="B869" s="10" t="s">
        <v>1709</v>
      </c>
      <c r="C869" s="10" t="s">
        <v>1710</v>
      </c>
      <c r="D869" s="10" t="s">
        <v>182</v>
      </c>
      <c r="E869" s="10" t="s">
        <v>95</v>
      </c>
      <c r="F869" s="161" t="s">
        <v>118</v>
      </c>
      <c r="G869" s="161" t="s">
        <v>637</v>
      </c>
      <c r="H869" s="4"/>
      <c r="I869" s="4"/>
      <c r="J869" s="4"/>
      <c r="K869" s="4"/>
      <c r="L869" s="4"/>
      <c r="M869" s="4"/>
      <c r="N869" s="4"/>
      <c r="O869" s="4"/>
      <c r="P869" s="5">
        <f>IF(基本情報登録!$D$10="","",IF(基本情報登録!$D$10=登録データ!D869,1,0))</f>
        <v>0</v>
      </c>
      <c r="Q869" s="3"/>
      <c r="R869" s="3"/>
    </row>
    <row r="870" spans="1:18" x14ac:dyDescent="0.25">
      <c r="A870" s="10">
        <v>868</v>
      </c>
      <c r="B870" s="10" t="s">
        <v>1716</v>
      </c>
      <c r="C870" s="10" t="s">
        <v>1717</v>
      </c>
      <c r="D870" s="10" t="s">
        <v>182</v>
      </c>
      <c r="E870" s="10" t="s">
        <v>188</v>
      </c>
      <c r="F870" s="161" t="s">
        <v>118</v>
      </c>
      <c r="G870" s="161" t="s">
        <v>1715</v>
      </c>
      <c r="H870" s="4"/>
      <c r="I870" s="4"/>
      <c r="J870" s="4"/>
      <c r="K870" s="4"/>
      <c r="L870" s="4"/>
      <c r="M870" s="4"/>
      <c r="N870" s="4"/>
      <c r="O870" s="4"/>
      <c r="P870" s="5">
        <f>IF(基本情報登録!$D$10="","",IF(基本情報登録!$D$10=登録データ!D870,1,0))</f>
        <v>0</v>
      </c>
      <c r="Q870" s="3"/>
      <c r="R870" s="3"/>
    </row>
    <row r="871" spans="1:18" x14ac:dyDescent="0.25">
      <c r="A871" s="10">
        <v>869</v>
      </c>
      <c r="B871" s="10" t="s">
        <v>1979</v>
      </c>
      <c r="C871" s="10" t="s">
        <v>1980</v>
      </c>
      <c r="D871" s="10" t="s">
        <v>182</v>
      </c>
      <c r="E871" s="10" t="s">
        <v>188</v>
      </c>
      <c r="F871" s="161" t="s">
        <v>118</v>
      </c>
      <c r="G871" s="161" t="s">
        <v>666</v>
      </c>
      <c r="H871" s="4"/>
      <c r="I871" s="4"/>
      <c r="J871" s="4"/>
      <c r="K871" s="4"/>
      <c r="L871" s="4"/>
      <c r="M871" s="4"/>
      <c r="N871" s="4"/>
      <c r="O871" s="4"/>
      <c r="P871" s="5">
        <f>IF(基本情報登録!$D$10="","",IF(基本情報登録!$D$10=登録データ!D871,1,0))</f>
        <v>0</v>
      </c>
      <c r="Q871" s="3"/>
      <c r="R871" s="3"/>
    </row>
    <row r="872" spans="1:18" x14ac:dyDescent="0.25">
      <c r="A872" s="10">
        <v>870</v>
      </c>
      <c r="B872" s="10" t="s">
        <v>1706</v>
      </c>
      <c r="C872" s="10" t="s">
        <v>1707</v>
      </c>
      <c r="D872" s="10" t="s">
        <v>182</v>
      </c>
      <c r="E872" s="10" t="s">
        <v>95</v>
      </c>
      <c r="F872" s="161" t="s">
        <v>118</v>
      </c>
      <c r="G872" s="161" t="s">
        <v>1708</v>
      </c>
      <c r="H872" s="4"/>
      <c r="I872" s="4"/>
      <c r="J872" s="4"/>
      <c r="K872" s="4"/>
      <c r="L872" s="4"/>
      <c r="M872" s="4"/>
      <c r="N872" s="4"/>
      <c r="O872" s="4"/>
      <c r="P872" s="5">
        <f>IF(基本情報登録!$D$10="","",IF(基本情報登録!$D$10=登録データ!D872,1,0))</f>
        <v>0</v>
      </c>
      <c r="Q872" s="3"/>
      <c r="R872" s="3"/>
    </row>
    <row r="873" spans="1:18" x14ac:dyDescent="0.25">
      <c r="A873" s="10">
        <v>871</v>
      </c>
      <c r="B873" s="10" t="s">
        <v>1703</v>
      </c>
      <c r="C873" s="10" t="s">
        <v>1704</v>
      </c>
      <c r="D873" s="10" t="s">
        <v>182</v>
      </c>
      <c r="E873" s="10" t="s">
        <v>95</v>
      </c>
      <c r="F873" s="161" t="s">
        <v>118</v>
      </c>
      <c r="G873" s="161" t="s">
        <v>1705</v>
      </c>
      <c r="H873" s="4"/>
      <c r="I873" s="4"/>
      <c r="J873" s="4"/>
      <c r="K873" s="4"/>
      <c r="L873" s="4"/>
      <c r="M873" s="4"/>
      <c r="N873" s="4"/>
      <c r="O873" s="4"/>
      <c r="P873" s="5">
        <f>IF(基本情報登録!$D$10="","",IF(基本情報登録!$D$10=登録データ!D873,1,0))</f>
        <v>0</v>
      </c>
      <c r="Q873" s="3"/>
      <c r="R873" s="3"/>
    </row>
    <row r="874" spans="1:18" x14ac:dyDescent="0.25">
      <c r="A874" s="10">
        <v>872</v>
      </c>
      <c r="B874" s="10" t="s">
        <v>1711</v>
      </c>
      <c r="C874" s="10" t="s">
        <v>1712</v>
      </c>
      <c r="D874" s="10" t="s">
        <v>182</v>
      </c>
      <c r="E874" s="10" t="s">
        <v>95</v>
      </c>
      <c r="F874" s="161" t="s">
        <v>118</v>
      </c>
      <c r="G874" s="161" t="s">
        <v>679</v>
      </c>
      <c r="H874" s="4"/>
      <c r="I874" s="4"/>
      <c r="J874" s="4"/>
      <c r="K874" s="4"/>
      <c r="L874" s="4"/>
      <c r="M874" s="4"/>
      <c r="N874" s="4"/>
      <c r="O874" s="4"/>
      <c r="P874" s="5">
        <f>IF(基本情報登録!$D$10="","",IF(基本情報登録!$D$10=登録データ!D874,1,0))</f>
        <v>0</v>
      </c>
      <c r="Q874" s="3"/>
      <c r="R874" s="3"/>
    </row>
    <row r="875" spans="1:18" x14ac:dyDescent="0.25">
      <c r="A875" s="10">
        <v>873</v>
      </c>
      <c r="B875" s="10" t="s">
        <v>1976</v>
      </c>
      <c r="C875" s="10" t="s">
        <v>1977</v>
      </c>
      <c r="D875" s="10" t="s">
        <v>182</v>
      </c>
      <c r="E875" s="10" t="s">
        <v>188</v>
      </c>
      <c r="F875" s="161" t="s">
        <v>118</v>
      </c>
      <c r="G875" s="161" t="s">
        <v>1978</v>
      </c>
      <c r="H875" s="4"/>
      <c r="I875" s="4"/>
      <c r="J875" s="4"/>
      <c r="K875" s="4"/>
      <c r="L875" s="4"/>
      <c r="M875" s="4"/>
      <c r="N875" s="4"/>
      <c r="O875" s="4"/>
      <c r="P875" s="5">
        <f>IF(基本情報登録!$D$10="","",IF(基本情報登録!$D$10=登録データ!D875,1,0))</f>
        <v>0</v>
      </c>
      <c r="Q875" s="3"/>
      <c r="R875" s="3"/>
    </row>
    <row r="876" spans="1:18" x14ac:dyDescent="0.25">
      <c r="A876" s="10">
        <v>874</v>
      </c>
      <c r="B876" s="10" t="s">
        <v>1972</v>
      </c>
      <c r="C876" s="10" t="s">
        <v>1973</v>
      </c>
      <c r="D876" s="10" t="s">
        <v>182</v>
      </c>
      <c r="E876" s="10" t="s">
        <v>188</v>
      </c>
      <c r="F876" s="161" t="s">
        <v>118</v>
      </c>
      <c r="G876" s="161" t="s">
        <v>4552</v>
      </c>
      <c r="H876" s="4"/>
      <c r="I876" s="4"/>
      <c r="J876" s="4"/>
      <c r="K876" s="4"/>
      <c r="L876" s="4"/>
      <c r="M876" s="4"/>
      <c r="N876" s="4"/>
      <c r="O876" s="4"/>
      <c r="P876" s="5">
        <f>IF(基本情報登録!$D$10="","",IF(基本情報登録!$D$10=登録データ!D876,1,0))</f>
        <v>0</v>
      </c>
      <c r="Q876" s="3"/>
      <c r="R876" s="3"/>
    </row>
    <row r="877" spans="1:18" x14ac:dyDescent="0.25">
      <c r="A877" s="10">
        <v>875</v>
      </c>
      <c r="B877" s="10" t="s">
        <v>1697</v>
      </c>
      <c r="C877" s="10" t="s">
        <v>1698</v>
      </c>
      <c r="D877" s="10" t="s">
        <v>182</v>
      </c>
      <c r="E877" s="10" t="s">
        <v>95</v>
      </c>
      <c r="F877" s="161" t="s">
        <v>118</v>
      </c>
      <c r="G877" s="161" t="s">
        <v>757</v>
      </c>
      <c r="H877" s="4"/>
      <c r="I877" s="4"/>
      <c r="J877" s="4"/>
      <c r="K877" s="4"/>
      <c r="L877" s="4"/>
      <c r="M877" s="4"/>
      <c r="N877" s="4"/>
      <c r="O877" s="4"/>
      <c r="P877" s="5">
        <f>IF(基本情報登録!$D$10="","",IF(基本情報登録!$D$10=登録データ!D877,1,0))</f>
        <v>0</v>
      </c>
      <c r="Q877" s="3"/>
      <c r="R877" s="3"/>
    </row>
    <row r="878" spans="1:18" x14ac:dyDescent="0.25">
      <c r="A878" s="10">
        <v>876</v>
      </c>
      <c r="B878" s="10" t="s">
        <v>1699</v>
      </c>
      <c r="C878" s="10" t="s">
        <v>1700</v>
      </c>
      <c r="D878" s="10" t="s">
        <v>182</v>
      </c>
      <c r="E878" s="10" t="s">
        <v>95</v>
      </c>
      <c r="F878" s="161" t="s">
        <v>118</v>
      </c>
      <c r="G878" s="161" t="s">
        <v>679</v>
      </c>
      <c r="H878" s="4"/>
      <c r="I878" s="4"/>
      <c r="J878" s="4"/>
      <c r="K878" s="4"/>
      <c r="L878" s="4"/>
      <c r="M878" s="4"/>
      <c r="N878" s="4"/>
      <c r="O878" s="4"/>
      <c r="P878" s="5">
        <f>IF(基本情報登録!$D$10="","",IF(基本情報登録!$D$10=登録データ!D878,1,0))</f>
        <v>0</v>
      </c>
      <c r="Q878" s="3"/>
      <c r="R878" s="3"/>
    </row>
    <row r="879" spans="1:18" x14ac:dyDescent="0.25">
      <c r="A879" s="10">
        <v>877</v>
      </c>
      <c r="B879" s="10" t="s">
        <v>1701</v>
      </c>
      <c r="C879" s="10" t="s">
        <v>1702</v>
      </c>
      <c r="D879" s="10" t="s">
        <v>182</v>
      </c>
      <c r="E879" s="10" t="s">
        <v>95</v>
      </c>
      <c r="F879" s="161" t="s">
        <v>28</v>
      </c>
      <c r="G879" s="161" t="s">
        <v>620</v>
      </c>
      <c r="H879" s="4"/>
      <c r="I879" s="4"/>
      <c r="J879" s="4"/>
      <c r="K879" s="4"/>
      <c r="L879" s="4"/>
      <c r="M879" s="4"/>
      <c r="N879" s="4"/>
      <c r="O879" s="4"/>
      <c r="P879" s="5">
        <f>IF(基本情報登録!$D$10="","",IF(基本情報登録!$D$10=登録データ!D879,1,0))</f>
        <v>0</v>
      </c>
      <c r="Q879" s="3"/>
      <c r="R879" s="3"/>
    </row>
    <row r="880" spans="1:18" x14ac:dyDescent="0.25">
      <c r="A880" s="10">
        <v>878</v>
      </c>
      <c r="B880" s="10" t="s">
        <v>1981</v>
      </c>
      <c r="C880" s="10" t="s">
        <v>1982</v>
      </c>
      <c r="D880" s="10" t="s">
        <v>182</v>
      </c>
      <c r="E880" s="10" t="s">
        <v>188</v>
      </c>
      <c r="F880" s="161" t="s">
        <v>118</v>
      </c>
      <c r="G880" s="161" t="s">
        <v>1511</v>
      </c>
      <c r="H880" s="4"/>
      <c r="I880" s="4"/>
      <c r="J880" s="4"/>
      <c r="K880" s="4"/>
      <c r="L880" s="4"/>
      <c r="M880" s="4"/>
      <c r="N880" s="4"/>
      <c r="O880" s="4"/>
      <c r="P880" s="5">
        <f>IF(基本情報登録!$D$10="","",IF(基本情報登録!$D$10=登録データ!D880,1,0))</f>
        <v>0</v>
      </c>
      <c r="Q880" s="3"/>
      <c r="R880" s="3"/>
    </row>
    <row r="881" spans="1:18" x14ac:dyDescent="0.25">
      <c r="A881" s="10">
        <v>879</v>
      </c>
      <c r="B881" s="10" t="s">
        <v>2378</v>
      </c>
      <c r="C881" s="10" t="s">
        <v>2379</v>
      </c>
      <c r="D881" s="10" t="s">
        <v>182</v>
      </c>
      <c r="E881" s="10" t="s">
        <v>188</v>
      </c>
      <c r="F881" s="161" t="s">
        <v>28</v>
      </c>
      <c r="G881" s="161" t="s">
        <v>428</v>
      </c>
      <c r="H881" s="4"/>
      <c r="I881" s="4"/>
      <c r="J881" s="4"/>
      <c r="K881" s="4"/>
      <c r="L881" s="4"/>
      <c r="M881" s="4"/>
      <c r="N881" s="4"/>
      <c r="O881" s="4"/>
      <c r="P881" s="5">
        <f>IF(基本情報登録!$D$10="","",IF(基本情報登録!$D$10=登録データ!D881,1,0))</f>
        <v>0</v>
      </c>
      <c r="Q881" s="3"/>
      <c r="R881" s="3"/>
    </row>
    <row r="882" spans="1:18" x14ac:dyDescent="0.25">
      <c r="A882" s="10">
        <v>880</v>
      </c>
      <c r="B882" s="10" t="s">
        <v>1718</v>
      </c>
      <c r="C882" s="10" t="s">
        <v>1719</v>
      </c>
      <c r="D882" s="10" t="s">
        <v>182</v>
      </c>
      <c r="E882" s="10" t="s">
        <v>188</v>
      </c>
      <c r="F882" s="161" t="s">
        <v>118</v>
      </c>
      <c r="G882" s="161" t="s">
        <v>704</v>
      </c>
      <c r="H882" s="4"/>
      <c r="I882" s="4"/>
      <c r="J882" s="4"/>
      <c r="K882" s="4"/>
      <c r="L882" s="4"/>
      <c r="M882" s="4"/>
      <c r="N882" s="4"/>
      <c r="O882" s="4"/>
      <c r="P882" s="5">
        <f>IF(基本情報登録!$D$10="","",IF(基本情報登録!$D$10=登録データ!D882,1,0))</f>
        <v>0</v>
      </c>
      <c r="Q882" s="3"/>
      <c r="R882" s="3"/>
    </row>
    <row r="883" spans="1:18" x14ac:dyDescent="0.25">
      <c r="A883" s="10">
        <v>881</v>
      </c>
      <c r="B883" s="10" t="s">
        <v>3556</v>
      </c>
      <c r="C883" s="10" t="s">
        <v>3557</v>
      </c>
      <c r="D883" s="10" t="s">
        <v>182</v>
      </c>
      <c r="E883" s="10" t="s">
        <v>188</v>
      </c>
      <c r="F883" s="161" t="s">
        <v>131</v>
      </c>
      <c r="G883" s="161" t="s">
        <v>1029</v>
      </c>
      <c r="H883" s="4"/>
      <c r="I883" s="4"/>
      <c r="J883" s="4"/>
      <c r="K883" s="4"/>
      <c r="L883" s="4"/>
      <c r="M883" s="4"/>
      <c r="N883" s="4"/>
      <c r="O883" s="4"/>
      <c r="P883" s="5">
        <f>IF(基本情報登録!$D$10="","",IF(基本情報登録!$D$10=登録データ!D883,1,0))</f>
        <v>0</v>
      </c>
      <c r="Q883" s="3"/>
      <c r="R883" s="3"/>
    </row>
    <row r="884" spans="1:18" x14ac:dyDescent="0.25">
      <c r="A884" s="10">
        <v>882</v>
      </c>
      <c r="B884" s="10" t="s">
        <v>3558</v>
      </c>
      <c r="C884" s="10" t="s">
        <v>3559</v>
      </c>
      <c r="D884" s="10" t="s">
        <v>182</v>
      </c>
      <c r="E884" s="10" t="s">
        <v>989</v>
      </c>
      <c r="F884" s="161" t="s">
        <v>52</v>
      </c>
      <c r="G884" s="161" t="s">
        <v>104</v>
      </c>
      <c r="H884" s="4"/>
      <c r="I884" s="4"/>
      <c r="J884" s="4"/>
      <c r="K884" s="4"/>
      <c r="L884" s="4"/>
      <c r="M884" s="4"/>
      <c r="N884" s="4"/>
      <c r="O884" s="4"/>
      <c r="P884" s="5">
        <f>IF(基本情報登録!$D$10="","",IF(基本情報登録!$D$10=登録データ!D884,1,0))</f>
        <v>0</v>
      </c>
      <c r="Q884" s="3"/>
      <c r="R884" s="3"/>
    </row>
    <row r="885" spans="1:18" x14ac:dyDescent="0.25">
      <c r="A885" s="10">
        <v>883</v>
      </c>
      <c r="B885" s="10" t="s">
        <v>3560</v>
      </c>
      <c r="C885" s="10" t="s">
        <v>3561</v>
      </c>
      <c r="D885" s="10" t="s">
        <v>182</v>
      </c>
      <c r="E885" s="10" t="s">
        <v>989</v>
      </c>
      <c r="F885" s="161" t="s">
        <v>28</v>
      </c>
      <c r="G885" s="161" t="s">
        <v>1414</v>
      </c>
      <c r="H885" s="4"/>
      <c r="I885" s="4"/>
      <c r="J885" s="4"/>
      <c r="K885" s="4"/>
      <c r="L885" s="4"/>
      <c r="M885" s="4"/>
      <c r="N885" s="4"/>
      <c r="O885" s="4"/>
      <c r="P885" s="5">
        <f>IF(基本情報登録!$D$10="","",IF(基本情報登録!$D$10=登録データ!D885,1,0))</f>
        <v>0</v>
      </c>
      <c r="Q885" s="3"/>
      <c r="R885" s="3"/>
    </row>
    <row r="886" spans="1:18" x14ac:dyDescent="0.25">
      <c r="A886" s="10">
        <v>884</v>
      </c>
      <c r="B886" s="10" t="s">
        <v>3562</v>
      </c>
      <c r="C886" s="10" t="s">
        <v>3563</v>
      </c>
      <c r="D886" s="10" t="s">
        <v>182</v>
      </c>
      <c r="E886" s="10" t="s">
        <v>989</v>
      </c>
      <c r="F886" s="161" t="s">
        <v>118</v>
      </c>
      <c r="G886" s="161" t="s">
        <v>2565</v>
      </c>
      <c r="H886" s="4"/>
      <c r="I886" s="4"/>
      <c r="J886" s="4"/>
      <c r="K886" s="4"/>
      <c r="L886" s="4"/>
      <c r="M886" s="4"/>
      <c r="N886" s="4"/>
      <c r="O886" s="4"/>
      <c r="P886" s="5">
        <f>IF(基本情報登録!$D$10="","",IF(基本情報登録!$D$10=登録データ!D886,1,0))</f>
        <v>0</v>
      </c>
      <c r="Q886" s="3"/>
      <c r="R886" s="3"/>
    </row>
    <row r="887" spans="1:18" x14ac:dyDescent="0.25">
      <c r="A887" s="10">
        <v>885</v>
      </c>
      <c r="B887" s="10" t="s">
        <v>3564</v>
      </c>
      <c r="C887" s="10" t="s">
        <v>3565</v>
      </c>
      <c r="D887" s="10" t="s">
        <v>182</v>
      </c>
      <c r="E887" s="10" t="s">
        <v>188</v>
      </c>
      <c r="F887" s="161" t="s">
        <v>118</v>
      </c>
      <c r="G887" s="161" t="s">
        <v>4553</v>
      </c>
      <c r="H887" s="4"/>
      <c r="I887" s="4"/>
      <c r="J887" s="4"/>
      <c r="K887" s="4"/>
      <c r="L887" s="4"/>
      <c r="M887" s="4"/>
      <c r="N887" s="4"/>
      <c r="O887" s="4"/>
      <c r="P887" s="5">
        <f>IF(基本情報登録!$D$10="","",IF(基本情報登録!$D$10=登録データ!D887,1,0))</f>
        <v>0</v>
      </c>
      <c r="Q887" s="3"/>
      <c r="R887" s="3"/>
    </row>
    <row r="888" spans="1:18" x14ac:dyDescent="0.25">
      <c r="A888" s="10">
        <v>886</v>
      </c>
      <c r="B888" s="10" t="s">
        <v>1713</v>
      </c>
      <c r="C888" s="10" t="s">
        <v>1714</v>
      </c>
      <c r="D888" s="10" t="s">
        <v>182</v>
      </c>
      <c r="E888" s="10" t="s">
        <v>188</v>
      </c>
      <c r="F888" s="161" t="s">
        <v>118</v>
      </c>
      <c r="G888" s="161" t="s">
        <v>1715</v>
      </c>
      <c r="H888" s="4"/>
      <c r="I888" s="4"/>
      <c r="J888" s="4"/>
      <c r="K888" s="4"/>
      <c r="L888" s="4"/>
      <c r="M888" s="4"/>
      <c r="N888" s="4"/>
      <c r="O888" s="4"/>
      <c r="P888" s="5">
        <f>IF(基本情報登録!$D$10="","",IF(基本情報登録!$D$10=登録データ!D888,1,0))</f>
        <v>0</v>
      </c>
      <c r="Q888" s="3"/>
      <c r="R888" s="3"/>
    </row>
    <row r="889" spans="1:18" x14ac:dyDescent="0.25">
      <c r="A889" s="10">
        <v>887</v>
      </c>
      <c r="B889" s="10" t="s">
        <v>3566</v>
      </c>
      <c r="C889" s="10" t="s">
        <v>3567</v>
      </c>
      <c r="D889" s="10" t="s">
        <v>182</v>
      </c>
      <c r="E889" s="10" t="s">
        <v>188</v>
      </c>
      <c r="F889" s="161" t="s">
        <v>118</v>
      </c>
      <c r="G889" s="161" t="s">
        <v>4554</v>
      </c>
      <c r="H889" s="4"/>
      <c r="I889" s="4"/>
      <c r="J889" s="4"/>
      <c r="K889" s="4"/>
      <c r="L889" s="4"/>
      <c r="M889" s="4"/>
      <c r="N889" s="4"/>
      <c r="O889" s="4"/>
      <c r="P889" s="5">
        <f>IF(基本情報登録!$D$10="","",IF(基本情報登録!$D$10=登録データ!D889,1,0))</f>
        <v>0</v>
      </c>
      <c r="Q889" s="3"/>
      <c r="R889" s="3"/>
    </row>
    <row r="890" spans="1:18" x14ac:dyDescent="0.25">
      <c r="A890" s="10">
        <v>888</v>
      </c>
      <c r="B890" s="10" t="s">
        <v>3568</v>
      </c>
      <c r="C890" s="10" t="s">
        <v>3569</v>
      </c>
      <c r="D890" s="10" t="s">
        <v>182</v>
      </c>
      <c r="E890" s="10" t="s">
        <v>989</v>
      </c>
      <c r="F890" s="161" t="s">
        <v>28</v>
      </c>
      <c r="G890" s="161" t="s">
        <v>428</v>
      </c>
      <c r="H890" s="4"/>
      <c r="I890" s="4"/>
      <c r="J890" s="4"/>
      <c r="K890" s="4"/>
      <c r="L890" s="4"/>
      <c r="M890" s="4"/>
      <c r="N890" s="4"/>
      <c r="O890" s="4"/>
      <c r="P890" s="5">
        <f>IF(基本情報登録!$D$10="","",IF(基本情報登録!$D$10=登録データ!D890,1,0))</f>
        <v>0</v>
      </c>
      <c r="Q890" s="3"/>
      <c r="R890" s="3"/>
    </row>
    <row r="891" spans="1:18" x14ac:dyDescent="0.25">
      <c r="A891" s="10">
        <v>889</v>
      </c>
      <c r="B891" s="10" t="s">
        <v>3570</v>
      </c>
      <c r="C891" s="10" t="s">
        <v>3571</v>
      </c>
      <c r="D891" s="10" t="s">
        <v>182</v>
      </c>
      <c r="E891" s="10" t="s">
        <v>989</v>
      </c>
      <c r="F891" s="161" t="s">
        <v>28</v>
      </c>
      <c r="G891" s="161" t="s">
        <v>833</v>
      </c>
      <c r="H891" s="4"/>
      <c r="I891" s="4"/>
      <c r="J891" s="4"/>
      <c r="K891" s="4"/>
      <c r="L891" s="4"/>
      <c r="M891" s="4"/>
      <c r="N891" s="4"/>
      <c r="O891" s="4"/>
      <c r="P891" s="5">
        <f>IF(基本情報登録!$D$10="","",IF(基本情報登録!$D$10=登録データ!D891,1,0))</f>
        <v>0</v>
      </c>
      <c r="Q891" s="3"/>
      <c r="R891" s="3"/>
    </row>
    <row r="892" spans="1:18" x14ac:dyDescent="0.25">
      <c r="A892" s="10">
        <v>890</v>
      </c>
      <c r="B892" s="10" t="s">
        <v>3572</v>
      </c>
      <c r="C892" s="10" t="s">
        <v>3573</v>
      </c>
      <c r="D892" s="10" t="s">
        <v>278</v>
      </c>
      <c r="E892" s="10" t="s">
        <v>989</v>
      </c>
      <c r="F892" s="161" t="s">
        <v>96</v>
      </c>
      <c r="G892" s="161" t="s">
        <v>829</v>
      </c>
      <c r="H892" s="4"/>
      <c r="I892" s="4"/>
      <c r="J892" s="4"/>
      <c r="K892" s="4"/>
      <c r="L892" s="4"/>
      <c r="M892" s="4"/>
      <c r="N892" s="4"/>
      <c r="O892" s="4"/>
      <c r="P892" s="5">
        <f>IF(基本情報登録!$D$10="","",IF(基本情報登録!$D$10=登録データ!D892,1,0))</f>
        <v>0</v>
      </c>
      <c r="Q892" s="3"/>
      <c r="R892" s="3"/>
    </row>
    <row r="893" spans="1:18" x14ac:dyDescent="0.25">
      <c r="A893" s="10">
        <v>891</v>
      </c>
      <c r="B893" s="10" t="s">
        <v>3574</v>
      </c>
      <c r="C893" s="10" t="s">
        <v>3575</v>
      </c>
      <c r="D893" s="10" t="s">
        <v>278</v>
      </c>
      <c r="E893" s="10" t="s">
        <v>989</v>
      </c>
      <c r="F893" s="161" t="s">
        <v>96</v>
      </c>
      <c r="G893" s="161" t="s">
        <v>696</v>
      </c>
      <c r="H893" s="4"/>
      <c r="I893" s="4"/>
      <c r="J893" s="4"/>
      <c r="K893" s="4"/>
      <c r="L893" s="4"/>
      <c r="M893" s="4"/>
      <c r="N893" s="4"/>
      <c r="O893" s="4"/>
      <c r="P893" s="5">
        <f>IF(基本情報登録!$D$10="","",IF(基本情報登録!$D$10=登録データ!D893,1,0))</f>
        <v>0</v>
      </c>
      <c r="Q893" s="3"/>
      <c r="R893" s="3"/>
    </row>
    <row r="894" spans="1:18" x14ac:dyDescent="0.25">
      <c r="A894" s="10">
        <v>892</v>
      </c>
      <c r="B894" s="10" t="s">
        <v>3576</v>
      </c>
      <c r="C894" s="10" t="s">
        <v>3577</v>
      </c>
      <c r="D894" s="10" t="s">
        <v>278</v>
      </c>
      <c r="E894" s="10" t="s">
        <v>989</v>
      </c>
      <c r="F894" s="161" t="s">
        <v>96</v>
      </c>
      <c r="G894" s="161" t="s">
        <v>816</v>
      </c>
      <c r="H894" s="4"/>
      <c r="I894" s="4"/>
      <c r="J894" s="4"/>
      <c r="K894" s="4"/>
      <c r="L894" s="4"/>
      <c r="M894" s="4"/>
      <c r="N894" s="4"/>
      <c r="O894" s="4"/>
      <c r="P894" s="5">
        <f>IF(基本情報登録!$D$10="","",IF(基本情報登録!$D$10=登録データ!D894,1,0))</f>
        <v>0</v>
      </c>
      <c r="Q894" s="3"/>
      <c r="R894" s="3"/>
    </row>
    <row r="895" spans="1:18" x14ac:dyDescent="0.25">
      <c r="A895" s="10">
        <v>893</v>
      </c>
      <c r="B895" s="10" t="s">
        <v>3578</v>
      </c>
      <c r="C895" s="10" t="s">
        <v>3579</v>
      </c>
      <c r="D895" s="10" t="s">
        <v>278</v>
      </c>
      <c r="E895" s="10" t="s">
        <v>989</v>
      </c>
      <c r="F895" s="161" t="s">
        <v>96</v>
      </c>
      <c r="G895" s="161" t="s">
        <v>1077</v>
      </c>
      <c r="H895" s="4"/>
      <c r="I895" s="4"/>
      <c r="J895" s="4"/>
      <c r="K895" s="4"/>
      <c r="L895" s="4"/>
      <c r="M895" s="4"/>
      <c r="N895" s="4"/>
      <c r="O895" s="4"/>
      <c r="P895" s="5">
        <f>IF(基本情報登録!$D$10="","",IF(基本情報登録!$D$10=登録データ!D895,1,0))</f>
        <v>0</v>
      </c>
      <c r="Q895" s="3"/>
      <c r="R895" s="3"/>
    </row>
    <row r="896" spans="1:18" x14ac:dyDescent="0.25">
      <c r="A896" s="10">
        <v>894</v>
      </c>
      <c r="B896" s="10" t="s">
        <v>3580</v>
      </c>
      <c r="C896" s="10" t="s">
        <v>3581</v>
      </c>
      <c r="D896" s="10" t="s">
        <v>278</v>
      </c>
      <c r="E896" s="10" t="s">
        <v>989</v>
      </c>
      <c r="F896" s="161" t="s">
        <v>96</v>
      </c>
      <c r="G896" s="161" t="s">
        <v>1077</v>
      </c>
      <c r="H896" s="4"/>
      <c r="I896" s="4"/>
      <c r="J896" s="4"/>
      <c r="K896" s="4"/>
      <c r="L896" s="4"/>
      <c r="M896" s="4"/>
      <c r="N896" s="4"/>
      <c r="O896" s="4"/>
      <c r="P896" s="5">
        <f>IF(基本情報登録!$D$10="","",IF(基本情報登録!$D$10=登録データ!D896,1,0))</f>
        <v>0</v>
      </c>
      <c r="Q896" s="3"/>
      <c r="R896" s="3"/>
    </row>
    <row r="897" spans="1:18" x14ac:dyDescent="0.25">
      <c r="A897" s="10">
        <v>895</v>
      </c>
      <c r="B897" s="10" t="s">
        <v>3582</v>
      </c>
      <c r="C897" s="10" t="s">
        <v>3583</v>
      </c>
      <c r="D897" s="10" t="s">
        <v>168</v>
      </c>
      <c r="E897" s="10" t="s">
        <v>989</v>
      </c>
      <c r="F897" s="161" t="s">
        <v>151</v>
      </c>
      <c r="G897" s="161" t="s">
        <v>4555</v>
      </c>
      <c r="H897" s="4"/>
      <c r="I897" s="4"/>
      <c r="J897" s="4"/>
      <c r="K897" s="4"/>
      <c r="L897" s="4"/>
      <c r="M897" s="4"/>
      <c r="N897" s="4"/>
      <c r="O897" s="4"/>
      <c r="P897" s="5">
        <f>IF(基本情報登録!$D$10="","",IF(基本情報登録!$D$10=登録データ!D897,1,0))</f>
        <v>1</v>
      </c>
      <c r="Q897" s="3"/>
      <c r="R897" s="3"/>
    </row>
    <row r="898" spans="1:18" x14ac:dyDescent="0.25">
      <c r="A898" s="10">
        <v>896</v>
      </c>
      <c r="B898" s="10" t="s">
        <v>3584</v>
      </c>
      <c r="C898" s="10" t="s">
        <v>3585</v>
      </c>
      <c r="D898" s="10" t="s">
        <v>168</v>
      </c>
      <c r="E898" s="10" t="s">
        <v>188</v>
      </c>
      <c r="F898" s="161" t="s">
        <v>28</v>
      </c>
      <c r="G898" s="161" t="s">
        <v>4556</v>
      </c>
      <c r="H898" s="4"/>
      <c r="I898" s="4"/>
      <c r="J898" s="4"/>
      <c r="K898" s="4"/>
      <c r="L898" s="4"/>
      <c r="M898" s="4"/>
      <c r="N898" s="4"/>
      <c r="O898" s="4"/>
      <c r="P898" s="5">
        <f>IF(基本情報登録!$D$10="","",IF(基本情報登録!$D$10=登録データ!D898,1,0))</f>
        <v>1</v>
      </c>
      <c r="Q898" s="3"/>
      <c r="R898" s="3"/>
    </row>
    <row r="899" spans="1:18" x14ac:dyDescent="0.25">
      <c r="A899" s="10">
        <v>897</v>
      </c>
      <c r="B899" s="10" t="s">
        <v>2341</v>
      </c>
      <c r="C899" s="10" t="s">
        <v>2342</v>
      </c>
      <c r="D899" s="10" t="s">
        <v>168</v>
      </c>
      <c r="E899" s="10" t="s">
        <v>188</v>
      </c>
      <c r="F899" s="161" t="s">
        <v>151</v>
      </c>
      <c r="G899" s="161" t="s">
        <v>2343</v>
      </c>
      <c r="H899" s="4"/>
      <c r="I899" s="4"/>
      <c r="J899" s="4"/>
      <c r="K899" s="4"/>
      <c r="L899" s="4"/>
      <c r="M899" s="4"/>
      <c r="N899" s="4"/>
      <c r="O899" s="4"/>
      <c r="P899" s="5">
        <f>IF(基本情報登録!$D$10="","",IF(基本情報登録!$D$10=登録データ!D899,1,0))</f>
        <v>1</v>
      </c>
      <c r="Q899" s="3"/>
      <c r="R899" s="3"/>
    </row>
    <row r="900" spans="1:18" x14ac:dyDescent="0.25">
      <c r="A900" s="10">
        <v>898</v>
      </c>
      <c r="B900" s="10" t="s">
        <v>3586</v>
      </c>
      <c r="C900" s="10" t="s">
        <v>3587</v>
      </c>
      <c r="D900" s="10" t="s">
        <v>168</v>
      </c>
      <c r="E900" s="10" t="s">
        <v>989</v>
      </c>
      <c r="F900" s="161" t="s">
        <v>552</v>
      </c>
      <c r="G900" s="161" t="s">
        <v>4557</v>
      </c>
      <c r="H900" s="4"/>
      <c r="I900" s="4"/>
      <c r="J900" s="4"/>
      <c r="K900" s="4"/>
      <c r="L900" s="4"/>
      <c r="M900" s="4"/>
      <c r="N900" s="4"/>
      <c r="O900" s="4"/>
      <c r="P900" s="5">
        <f>IF(基本情報登録!$D$10="","",IF(基本情報登録!$D$10=登録データ!D900,1,0))</f>
        <v>1</v>
      </c>
      <c r="Q900" s="3"/>
      <c r="R900" s="3"/>
    </row>
    <row r="901" spans="1:18" x14ac:dyDescent="0.25">
      <c r="A901" s="10">
        <v>899</v>
      </c>
      <c r="B901" s="10" t="s">
        <v>3588</v>
      </c>
      <c r="C901" s="10" t="s">
        <v>3589</v>
      </c>
      <c r="D901" s="10" t="s">
        <v>202</v>
      </c>
      <c r="E901" s="10" t="s">
        <v>989</v>
      </c>
      <c r="F901" s="161" t="s">
        <v>118</v>
      </c>
      <c r="G901" s="161" t="s">
        <v>489</v>
      </c>
      <c r="H901" s="4"/>
      <c r="I901" s="4"/>
      <c r="J901" s="4"/>
      <c r="K901" s="4"/>
      <c r="L901" s="4"/>
      <c r="M901" s="4"/>
      <c r="N901" s="4"/>
      <c r="O901" s="4"/>
      <c r="P901" s="5">
        <f>IF(基本情報登録!$D$10="","",IF(基本情報登録!$D$10=登録データ!D901,1,0))</f>
        <v>0</v>
      </c>
      <c r="Q901" s="3"/>
      <c r="R901" s="3"/>
    </row>
    <row r="902" spans="1:18" x14ac:dyDescent="0.25">
      <c r="A902" s="10">
        <v>900</v>
      </c>
      <c r="B902" s="10" t="s">
        <v>3590</v>
      </c>
      <c r="C902" s="10" t="s">
        <v>3591</v>
      </c>
      <c r="D902" s="10" t="s">
        <v>202</v>
      </c>
      <c r="E902" s="10" t="s">
        <v>989</v>
      </c>
      <c r="F902" s="161" t="s">
        <v>52</v>
      </c>
      <c r="G902" s="161" t="s">
        <v>521</v>
      </c>
      <c r="H902" s="4"/>
      <c r="I902" s="4"/>
      <c r="J902" s="4"/>
      <c r="K902" s="4"/>
      <c r="L902" s="4"/>
      <c r="M902" s="4"/>
      <c r="N902" s="4"/>
      <c r="O902" s="4"/>
      <c r="P902" s="5">
        <f>IF(基本情報登録!$D$10="","",IF(基本情報登録!$D$10=登録データ!D902,1,0))</f>
        <v>0</v>
      </c>
      <c r="Q902" s="3"/>
      <c r="R902" s="3"/>
    </row>
    <row r="903" spans="1:18" x14ac:dyDescent="0.25">
      <c r="A903" s="10">
        <v>901</v>
      </c>
      <c r="B903" s="10" t="s">
        <v>3592</v>
      </c>
      <c r="C903" s="10" t="s">
        <v>3593</v>
      </c>
      <c r="D903" s="10" t="s">
        <v>202</v>
      </c>
      <c r="E903" s="10" t="s">
        <v>989</v>
      </c>
      <c r="F903" s="161" t="s">
        <v>118</v>
      </c>
      <c r="G903" s="161" t="s">
        <v>262</v>
      </c>
      <c r="H903" s="4"/>
      <c r="I903" s="4"/>
      <c r="J903" s="4"/>
      <c r="K903" s="4"/>
      <c r="L903" s="4"/>
      <c r="M903" s="4"/>
      <c r="N903" s="4"/>
      <c r="O903" s="4"/>
      <c r="P903" s="5">
        <f>IF(基本情報登録!$D$10="","",IF(基本情報登録!$D$10=登録データ!D903,1,0))</f>
        <v>0</v>
      </c>
      <c r="Q903" s="3"/>
      <c r="R903" s="3"/>
    </row>
    <row r="904" spans="1:18" x14ac:dyDescent="0.25">
      <c r="A904" s="10">
        <v>902</v>
      </c>
      <c r="B904" s="10" t="s">
        <v>3594</v>
      </c>
      <c r="C904" s="10" t="s">
        <v>3595</v>
      </c>
      <c r="D904" s="10" t="s">
        <v>202</v>
      </c>
      <c r="E904" s="10" t="s">
        <v>989</v>
      </c>
      <c r="F904" s="161" t="s">
        <v>52</v>
      </c>
      <c r="G904" s="161" t="s">
        <v>4558</v>
      </c>
      <c r="H904" s="4"/>
      <c r="I904" s="4"/>
      <c r="J904" s="4"/>
      <c r="K904" s="4"/>
      <c r="L904" s="4"/>
      <c r="M904" s="4"/>
      <c r="N904" s="4"/>
      <c r="O904" s="4"/>
      <c r="P904" s="5">
        <f>IF(基本情報登録!$D$10="","",IF(基本情報登録!$D$10=登録データ!D904,1,0))</f>
        <v>0</v>
      </c>
      <c r="Q904" s="3"/>
      <c r="R904" s="3"/>
    </row>
    <row r="905" spans="1:18" x14ac:dyDescent="0.25">
      <c r="A905" s="10">
        <v>903</v>
      </c>
      <c r="B905" s="10" t="s">
        <v>3596</v>
      </c>
      <c r="C905" s="10" t="s">
        <v>3597</v>
      </c>
      <c r="D905" s="10" t="s">
        <v>202</v>
      </c>
      <c r="E905" s="10" t="s">
        <v>989</v>
      </c>
      <c r="F905" s="161" t="s">
        <v>96</v>
      </c>
      <c r="G905" s="161" t="s">
        <v>829</v>
      </c>
      <c r="H905" s="4"/>
      <c r="I905" s="4"/>
      <c r="J905" s="4"/>
      <c r="K905" s="4"/>
      <c r="L905" s="4"/>
      <c r="M905" s="4"/>
      <c r="N905" s="4"/>
      <c r="O905" s="4"/>
      <c r="P905" s="5">
        <f>IF(基本情報登録!$D$10="","",IF(基本情報登録!$D$10=登録データ!D905,1,0))</f>
        <v>0</v>
      </c>
      <c r="Q905" s="3"/>
      <c r="R905" s="3"/>
    </row>
    <row r="906" spans="1:18" x14ac:dyDescent="0.25">
      <c r="A906" s="10">
        <v>904</v>
      </c>
      <c r="B906" s="10" t="s">
        <v>1461</v>
      </c>
      <c r="C906" s="10" t="s">
        <v>1462</v>
      </c>
      <c r="D906" s="10" t="s">
        <v>388</v>
      </c>
      <c r="E906" s="10" t="s">
        <v>60</v>
      </c>
      <c r="F906" s="161" t="s">
        <v>96</v>
      </c>
      <c r="G906" s="161" t="s">
        <v>829</v>
      </c>
      <c r="H906" s="4"/>
      <c r="I906" s="4"/>
      <c r="J906" s="4"/>
      <c r="K906" s="4"/>
      <c r="L906" s="4"/>
      <c r="M906" s="4"/>
      <c r="N906" s="4"/>
      <c r="O906" s="4"/>
      <c r="P906" s="5">
        <f>IF(基本情報登録!$D$10="","",IF(基本情報登録!$D$10=登録データ!D906,1,0))</f>
        <v>0</v>
      </c>
      <c r="Q906" s="3"/>
      <c r="R906" s="3"/>
    </row>
    <row r="907" spans="1:18" x14ac:dyDescent="0.25">
      <c r="A907" s="10">
        <v>905</v>
      </c>
      <c r="B907" s="10" t="s">
        <v>2318</v>
      </c>
      <c r="C907" s="10" t="s">
        <v>2319</v>
      </c>
      <c r="D907" s="10" t="s">
        <v>388</v>
      </c>
      <c r="E907" s="10" t="s">
        <v>188</v>
      </c>
      <c r="F907" s="161" t="s">
        <v>96</v>
      </c>
      <c r="G907" s="161" t="s">
        <v>440</v>
      </c>
      <c r="H907" s="4"/>
      <c r="I907" s="4"/>
      <c r="J907" s="4"/>
      <c r="K907" s="4"/>
      <c r="L907" s="4"/>
      <c r="M907" s="4"/>
      <c r="N907" s="4"/>
      <c r="O907" s="4"/>
      <c r="P907" s="5">
        <f>IF(基本情報登録!$D$10="","",IF(基本情報登録!$D$10=登録データ!D907,1,0))</f>
        <v>0</v>
      </c>
      <c r="Q907" s="3"/>
      <c r="R907" s="3"/>
    </row>
    <row r="908" spans="1:18" x14ac:dyDescent="0.25">
      <c r="A908" s="10">
        <v>906</v>
      </c>
      <c r="B908" s="10" t="s">
        <v>1459</v>
      </c>
      <c r="C908" s="10" t="s">
        <v>1460</v>
      </c>
      <c r="D908" s="10" t="s">
        <v>388</v>
      </c>
      <c r="E908" s="10" t="s">
        <v>60</v>
      </c>
      <c r="F908" s="161" t="s">
        <v>118</v>
      </c>
      <c r="G908" s="161" t="s">
        <v>1111</v>
      </c>
      <c r="H908" s="4"/>
      <c r="I908" s="4"/>
      <c r="J908" s="4"/>
      <c r="K908" s="4"/>
      <c r="L908" s="4"/>
      <c r="M908" s="4"/>
      <c r="N908" s="4"/>
      <c r="O908" s="4"/>
      <c r="P908" s="5">
        <f>IF(基本情報登録!$D$10="","",IF(基本情報登録!$D$10=登録データ!D908,1,0))</f>
        <v>0</v>
      </c>
      <c r="Q908" s="3"/>
      <c r="R908" s="3"/>
    </row>
    <row r="909" spans="1:18" x14ac:dyDescent="0.25">
      <c r="A909" s="10">
        <v>907</v>
      </c>
      <c r="B909" s="10" t="s">
        <v>3598</v>
      </c>
      <c r="C909" s="10" t="s">
        <v>1454</v>
      </c>
      <c r="D909" s="10" t="s">
        <v>388</v>
      </c>
      <c r="E909" s="10" t="s">
        <v>60</v>
      </c>
      <c r="F909" s="161" t="s">
        <v>118</v>
      </c>
      <c r="G909" s="161" t="s">
        <v>757</v>
      </c>
      <c r="H909" s="4"/>
      <c r="I909" s="4"/>
      <c r="J909" s="4"/>
      <c r="K909" s="4"/>
      <c r="L909" s="4"/>
      <c r="M909" s="4"/>
      <c r="N909" s="4"/>
      <c r="O909" s="4"/>
      <c r="P909" s="5">
        <f>IF(基本情報登録!$D$10="","",IF(基本情報登録!$D$10=登録データ!D909,1,0))</f>
        <v>0</v>
      </c>
      <c r="Q909" s="3"/>
      <c r="R909" s="3"/>
    </row>
    <row r="910" spans="1:18" x14ac:dyDescent="0.25">
      <c r="A910" s="10">
        <v>908</v>
      </c>
      <c r="B910" s="10" t="s">
        <v>3599</v>
      </c>
      <c r="C910" s="10" t="s">
        <v>3600</v>
      </c>
      <c r="D910" s="10" t="s">
        <v>388</v>
      </c>
      <c r="E910" s="10" t="s">
        <v>989</v>
      </c>
      <c r="F910" s="161" t="s">
        <v>87</v>
      </c>
      <c r="G910" s="161" t="s">
        <v>1434</v>
      </c>
      <c r="H910" s="4"/>
      <c r="I910" s="4"/>
      <c r="J910" s="4"/>
      <c r="K910" s="4"/>
      <c r="L910" s="4"/>
      <c r="M910" s="4"/>
      <c r="N910" s="4"/>
      <c r="O910" s="4"/>
      <c r="P910" s="5">
        <f>IF(基本情報登録!$D$10="","",IF(基本情報登録!$D$10=登録データ!D910,1,0))</f>
        <v>0</v>
      </c>
      <c r="Q910" s="3"/>
      <c r="R910" s="3"/>
    </row>
    <row r="911" spans="1:18" x14ac:dyDescent="0.25">
      <c r="A911" s="10">
        <v>909</v>
      </c>
      <c r="B911" s="10" t="s">
        <v>3601</v>
      </c>
      <c r="C911" s="10" t="s">
        <v>3602</v>
      </c>
      <c r="D911" s="10" t="s">
        <v>388</v>
      </c>
      <c r="E911" s="10" t="s">
        <v>989</v>
      </c>
      <c r="F911" s="161" t="s">
        <v>348</v>
      </c>
      <c r="G911" s="161" t="s">
        <v>4559</v>
      </c>
      <c r="H911" s="4"/>
      <c r="I911" s="4"/>
      <c r="J911" s="4"/>
      <c r="K911" s="4"/>
      <c r="L911" s="4"/>
      <c r="M911" s="4"/>
      <c r="N911" s="4"/>
      <c r="O911" s="4"/>
      <c r="P911" s="5">
        <f>IF(基本情報登録!$D$10="","",IF(基本情報登録!$D$10=登録データ!D911,1,0))</f>
        <v>0</v>
      </c>
      <c r="Q911" s="3"/>
      <c r="R911" s="3"/>
    </row>
    <row r="912" spans="1:18" x14ac:dyDescent="0.25">
      <c r="A912" s="10">
        <v>910</v>
      </c>
      <c r="B912" s="10" t="s">
        <v>1769</v>
      </c>
      <c r="C912" s="10" t="s">
        <v>1770</v>
      </c>
      <c r="D912" s="10" t="s">
        <v>318</v>
      </c>
      <c r="E912" s="10" t="s">
        <v>188</v>
      </c>
      <c r="F912" s="161" t="s">
        <v>52</v>
      </c>
      <c r="G912" s="161" t="s">
        <v>652</v>
      </c>
      <c r="H912" s="4"/>
      <c r="I912" s="4"/>
      <c r="J912" s="4"/>
      <c r="K912" s="4"/>
      <c r="L912" s="4"/>
      <c r="M912" s="4"/>
      <c r="N912" s="4"/>
      <c r="O912" s="4"/>
      <c r="P912" s="5">
        <f>IF(基本情報登録!$D$10="","",IF(基本情報登録!$D$10=登録データ!D912,1,0))</f>
        <v>0</v>
      </c>
      <c r="Q912" s="3"/>
      <c r="R912" s="3"/>
    </row>
    <row r="913" spans="1:18" x14ac:dyDescent="0.25">
      <c r="A913" s="10">
        <v>911</v>
      </c>
      <c r="B913" s="10" t="s">
        <v>1765</v>
      </c>
      <c r="C913" s="10" t="s">
        <v>1766</v>
      </c>
      <c r="D913" s="10" t="s">
        <v>318</v>
      </c>
      <c r="E913" s="10" t="s">
        <v>188</v>
      </c>
      <c r="F913" s="161" t="s">
        <v>87</v>
      </c>
      <c r="G913" s="161" t="s">
        <v>1474</v>
      </c>
      <c r="H913" s="4"/>
      <c r="I913" s="4"/>
      <c r="J913" s="4"/>
      <c r="K913" s="4"/>
      <c r="L913" s="4"/>
      <c r="M913" s="4"/>
      <c r="N913" s="4"/>
      <c r="O913" s="4"/>
      <c r="P913" s="5">
        <f>IF(基本情報登録!$D$10="","",IF(基本情報登録!$D$10=登録データ!D913,1,0))</f>
        <v>0</v>
      </c>
      <c r="Q913" s="3"/>
      <c r="R913" s="3"/>
    </row>
    <row r="914" spans="1:18" x14ac:dyDescent="0.25">
      <c r="A914" s="10">
        <v>912</v>
      </c>
      <c r="B914" s="10" t="s">
        <v>1767</v>
      </c>
      <c r="C914" s="10" t="s">
        <v>1768</v>
      </c>
      <c r="D914" s="10" t="s">
        <v>318</v>
      </c>
      <c r="E914" s="10" t="s">
        <v>188</v>
      </c>
      <c r="F914" s="161" t="s">
        <v>52</v>
      </c>
      <c r="G914" s="161" t="s">
        <v>641</v>
      </c>
      <c r="H914" s="4"/>
      <c r="I914" s="4"/>
      <c r="J914" s="4"/>
      <c r="K914" s="4"/>
      <c r="L914" s="4"/>
      <c r="M914" s="4"/>
      <c r="N914" s="4"/>
      <c r="O914" s="4"/>
      <c r="P914" s="5">
        <f>IF(基本情報登録!$D$10="","",IF(基本情報登録!$D$10=登録データ!D914,1,0))</f>
        <v>0</v>
      </c>
      <c r="Q914" s="3"/>
      <c r="R914" s="3"/>
    </row>
    <row r="915" spans="1:18" x14ac:dyDescent="0.25">
      <c r="A915" s="10">
        <v>913</v>
      </c>
      <c r="B915" s="10" t="s">
        <v>1771</v>
      </c>
      <c r="C915" s="10" t="s">
        <v>1772</v>
      </c>
      <c r="D915" s="10" t="s">
        <v>318</v>
      </c>
      <c r="E915" s="10" t="s">
        <v>188</v>
      </c>
      <c r="F915" s="161" t="s">
        <v>52</v>
      </c>
      <c r="G915" s="161" t="s">
        <v>1773</v>
      </c>
      <c r="H915" s="4"/>
      <c r="I915" s="4"/>
      <c r="J915" s="4"/>
      <c r="K915" s="4"/>
      <c r="L915" s="4"/>
      <c r="M915" s="4"/>
      <c r="N915" s="4"/>
      <c r="O915" s="4"/>
      <c r="P915" s="5">
        <f>IF(基本情報登録!$D$10="","",IF(基本情報登録!$D$10=登録データ!D915,1,0))</f>
        <v>0</v>
      </c>
      <c r="Q915" s="3"/>
      <c r="R915" s="3"/>
    </row>
    <row r="916" spans="1:18" x14ac:dyDescent="0.25">
      <c r="A916" s="10">
        <v>914</v>
      </c>
      <c r="B916" s="10" t="s">
        <v>3603</v>
      </c>
      <c r="C916" s="10" t="s">
        <v>3604</v>
      </c>
      <c r="D916" s="10" t="s">
        <v>318</v>
      </c>
      <c r="E916" s="10" t="s">
        <v>989</v>
      </c>
      <c r="F916" s="161" t="s">
        <v>52</v>
      </c>
      <c r="G916" s="161" t="s">
        <v>521</v>
      </c>
      <c r="H916" s="4"/>
      <c r="I916" s="4"/>
      <c r="J916" s="4"/>
      <c r="K916" s="4"/>
      <c r="L916" s="4"/>
      <c r="M916" s="4"/>
      <c r="N916" s="4"/>
      <c r="O916" s="4"/>
      <c r="P916" s="5">
        <f>IF(基本情報登録!$D$10="","",IF(基本情報登録!$D$10=登録データ!D916,1,0))</f>
        <v>0</v>
      </c>
      <c r="Q916" s="3"/>
      <c r="R916" s="3"/>
    </row>
    <row r="917" spans="1:18" x14ac:dyDescent="0.25">
      <c r="A917" s="10">
        <v>915</v>
      </c>
      <c r="B917" s="10" t="s">
        <v>3605</v>
      </c>
      <c r="C917" s="10" t="s">
        <v>3606</v>
      </c>
      <c r="D917" s="10" t="s">
        <v>318</v>
      </c>
      <c r="E917" s="10" t="s">
        <v>989</v>
      </c>
      <c r="F917" s="161" t="s">
        <v>28</v>
      </c>
      <c r="G917" s="161" t="s">
        <v>1664</v>
      </c>
      <c r="H917" s="4"/>
      <c r="I917" s="4"/>
      <c r="J917" s="4"/>
      <c r="K917" s="4"/>
      <c r="L917" s="4"/>
      <c r="M917" s="4"/>
      <c r="N917" s="4"/>
      <c r="O917" s="4"/>
      <c r="P917" s="5">
        <f>IF(基本情報登録!$D$10="","",IF(基本情報登録!$D$10=登録データ!D917,1,0))</f>
        <v>0</v>
      </c>
      <c r="Q917" s="3"/>
      <c r="R917" s="3"/>
    </row>
    <row r="918" spans="1:18" x14ac:dyDescent="0.25">
      <c r="A918" s="10">
        <v>916</v>
      </c>
      <c r="B918" s="10" t="s">
        <v>3607</v>
      </c>
      <c r="C918" s="10" t="s">
        <v>3608</v>
      </c>
      <c r="D918" s="10" t="s">
        <v>318</v>
      </c>
      <c r="E918" s="10" t="s">
        <v>989</v>
      </c>
      <c r="F918" s="161" t="s">
        <v>52</v>
      </c>
      <c r="G918" s="161" t="s">
        <v>4560</v>
      </c>
      <c r="H918" s="4"/>
      <c r="I918" s="4"/>
      <c r="J918" s="4"/>
      <c r="K918" s="4"/>
      <c r="L918" s="4"/>
      <c r="M918" s="4"/>
      <c r="N918" s="4"/>
      <c r="O918" s="4"/>
      <c r="P918" s="5">
        <f>IF(基本情報登録!$D$10="","",IF(基本情報登録!$D$10=登録データ!D918,1,0))</f>
        <v>0</v>
      </c>
      <c r="Q918" s="3"/>
      <c r="R918" s="3"/>
    </row>
    <row r="919" spans="1:18" x14ac:dyDescent="0.25">
      <c r="A919" s="10">
        <v>917</v>
      </c>
      <c r="B919" s="10" t="s">
        <v>3609</v>
      </c>
      <c r="C919" s="10" t="s">
        <v>3610</v>
      </c>
      <c r="D919" s="10" t="s">
        <v>318</v>
      </c>
      <c r="E919" s="10" t="s">
        <v>989</v>
      </c>
      <c r="F919" s="161" t="s">
        <v>52</v>
      </c>
      <c r="G919" s="161" t="s">
        <v>4561</v>
      </c>
      <c r="H919" s="4"/>
      <c r="I919" s="4"/>
      <c r="J919" s="4"/>
      <c r="K919" s="4"/>
      <c r="L919" s="4"/>
      <c r="M919" s="4"/>
      <c r="N919" s="4"/>
      <c r="O919" s="4"/>
      <c r="P919" s="5">
        <f>IF(基本情報登録!$D$10="","",IF(基本情報登録!$D$10=登録データ!D919,1,0))</f>
        <v>0</v>
      </c>
      <c r="Q919" s="3"/>
      <c r="R919" s="3"/>
    </row>
    <row r="920" spans="1:18" x14ac:dyDescent="0.25">
      <c r="A920" s="10">
        <v>918</v>
      </c>
      <c r="B920" s="10" t="s">
        <v>3611</v>
      </c>
      <c r="C920" s="10" t="s">
        <v>3612</v>
      </c>
      <c r="D920" s="10" t="s">
        <v>318</v>
      </c>
      <c r="E920" s="10" t="s">
        <v>989</v>
      </c>
      <c r="F920" s="161" t="s">
        <v>52</v>
      </c>
      <c r="G920" s="161" t="s">
        <v>82</v>
      </c>
      <c r="H920" s="4"/>
      <c r="I920" s="4"/>
      <c r="J920" s="4"/>
      <c r="K920" s="4"/>
      <c r="L920" s="4"/>
      <c r="M920" s="4"/>
      <c r="N920" s="4"/>
      <c r="O920" s="4"/>
      <c r="P920" s="5">
        <f>IF(基本情報登録!$D$10="","",IF(基本情報登録!$D$10=登録データ!D920,1,0))</f>
        <v>0</v>
      </c>
      <c r="Q920" s="3"/>
      <c r="R920" s="3"/>
    </row>
    <row r="921" spans="1:18" x14ac:dyDescent="0.25">
      <c r="A921" s="10">
        <v>919</v>
      </c>
      <c r="B921" s="10" t="s">
        <v>3613</v>
      </c>
      <c r="C921" s="10" t="s">
        <v>3614</v>
      </c>
      <c r="D921" s="10" t="s">
        <v>318</v>
      </c>
      <c r="E921" s="10" t="s">
        <v>989</v>
      </c>
      <c r="F921" s="161" t="s">
        <v>52</v>
      </c>
      <c r="G921" s="161" t="s">
        <v>652</v>
      </c>
      <c r="H921" s="4"/>
      <c r="I921" s="4"/>
      <c r="J921" s="4"/>
      <c r="K921" s="4"/>
      <c r="L921" s="4"/>
      <c r="M921" s="4"/>
      <c r="N921" s="4"/>
      <c r="O921" s="4"/>
      <c r="P921" s="5">
        <f>IF(基本情報登録!$D$10="","",IF(基本情報登録!$D$10=登録データ!D921,1,0))</f>
        <v>0</v>
      </c>
      <c r="Q921" s="3"/>
      <c r="R921" s="3"/>
    </row>
    <row r="922" spans="1:18" x14ac:dyDescent="0.25">
      <c r="A922" s="10">
        <v>920</v>
      </c>
      <c r="B922" s="10" t="s">
        <v>3615</v>
      </c>
      <c r="C922" s="10" t="s">
        <v>3616</v>
      </c>
      <c r="D922" s="10" t="s">
        <v>318</v>
      </c>
      <c r="E922" s="10" t="s">
        <v>989</v>
      </c>
      <c r="F922" s="161" t="s">
        <v>52</v>
      </c>
      <c r="G922" s="161" t="s">
        <v>1377</v>
      </c>
      <c r="H922" s="4"/>
      <c r="I922" s="4"/>
      <c r="J922" s="4"/>
      <c r="K922" s="4"/>
      <c r="L922" s="4"/>
      <c r="M922" s="4"/>
      <c r="N922" s="4"/>
      <c r="O922" s="4"/>
      <c r="P922" s="5">
        <f>IF(基本情報登録!$D$10="","",IF(基本情報登録!$D$10=登録データ!D922,1,0))</f>
        <v>0</v>
      </c>
      <c r="Q922" s="3"/>
      <c r="R922" s="3"/>
    </row>
    <row r="923" spans="1:18" x14ac:dyDescent="0.25">
      <c r="A923" s="10">
        <v>921</v>
      </c>
      <c r="B923" s="10" t="s">
        <v>3617</v>
      </c>
      <c r="C923" s="10" t="s">
        <v>3618</v>
      </c>
      <c r="D923" s="10" t="s">
        <v>145</v>
      </c>
      <c r="E923" s="10" t="s">
        <v>188</v>
      </c>
      <c r="F923" s="161" t="s">
        <v>28</v>
      </c>
      <c r="G923" s="161" t="s">
        <v>740</v>
      </c>
      <c r="H923" s="4"/>
      <c r="I923" s="4"/>
      <c r="J923" s="4"/>
      <c r="K923" s="4"/>
      <c r="L923" s="4"/>
      <c r="M923" s="4"/>
      <c r="N923" s="4"/>
      <c r="O923" s="4"/>
      <c r="P923" s="5">
        <f>IF(基本情報登録!$D$10="","",IF(基本情報登録!$D$10=登録データ!D923,1,0))</f>
        <v>0</v>
      </c>
      <c r="Q923" s="3"/>
      <c r="R923" s="3"/>
    </row>
    <row r="924" spans="1:18" x14ac:dyDescent="0.25">
      <c r="A924" s="10">
        <v>922</v>
      </c>
      <c r="B924" s="10" t="s">
        <v>3619</v>
      </c>
      <c r="C924" s="10" t="s">
        <v>3620</v>
      </c>
      <c r="D924" s="10" t="s">
        <v>145</v>
      </c>
      <c r="E924" s="10" t="s">
        <v>188</v>
      </c>
      <c r="F924" s="161" t="s">
        <v>436</v>
      </c>
      <c r="G924" s="161" t="s">
        <v>4562</v>
      </c>
      <c r="H924" s="4"/>
      <c r="I924" s="4"/>
      <c r="J924" s="4"/>
      <c r="K924" s="4"/>
      <c r="L924" s="4"/>
      <c r="M924" s="4"/>
      <c r="N924" s="4"/>
      <c r="O924" s="4"/>
      <c r="P924" s="5">
        <f>IF(基本情報登録!$D$10="","",IF(基本情報登録!$D$10=登録データ!D924,1,0))</f>
        <v>0</v>
      </c>
      <c r="Q924" s="3"/>
      <c r="R924" s="3"/>
    </row>
    <row r="925" spans="1:18" x14ac:dyDescent="0.25">
      <c r="A925" s="10">
        <v>923</v>
      </c>
      <c r="B925" s="10" t="s">
        <v>2293</v>
      </c>
      <c r="C925" s="10" t="s">
        <v>2294</v>
      </c>
      <c r="D925" s="10" t="s">
        <v>145</v>
      </c>
      <c r="E925" s="10" t="s">
        <v>188</v>
      </c>
      <c r="F925" s="161" t="s">
        <v>151</v>
      </c>
      <c r="G925" s="161" t="s">
        <v>618</v>
      </c>
      <c r="H925" s="4"/>
      <c r="I925" s="4"/>
      <c r="J925" s="4"/>
      <c r="K925" s="4"/>
      <c r="L925" s="4"/>
      <c r="M925" s="4"/>
      <c r="N925" s="4"/>
      <c r="O925" s="4"/>
      <c r="P925" s="5">
        <f>IF(基本情報登録!$D$10="","",IF(基本情報登録!$D$10=登録データ!D925,1,0))</f>
        <v>0</v>
      </c>
      <c r="Q925" s="3"/>
      <c r="R925" s="3"/>
    </row>
    <row r="926" spans="1:18" x14ac:dyDescent="0.25">
      <c r="A926" s="10">
        <v>924</v>
      </c>
      <c r="B926" s="10" t="s">
        <v>632</v>
      </c>
      <c r="C926" s="10" t="s">
        <v>633</v>
      </c>
      <c r="D926" s="10" t="s">
        <v>145</v>
      </c>
      <c r="E926" s="10" t="s">
        <v>60</v>
      </c>
      <c r="F926" s="161" t="s">
        <v>52</v>
      </c>
      <c r="G926" s="161" t="s">
        <v>619</v>
      </c>
      <c r="H926" s="4"/>
      <c r="I926" s="4"/>
      <c r="J926" s="4"/>
      <c r="K926" s="4"/>
      <c r="L926" s="4"/>
      <c r="M926" s="4"/>
      <c r="N926" s="4"/>
      <c r="O926" s="4"/>
      <c r="P926" s="5">
        <f>IF(基本情報登録!$D$10="","",IF(基本情報登録!$D$10=登録データ!D926,1,0))</f>
        <v>0</v>
      </c>
      <c r="Q926" s="3"/>
      <c r="R926" s="3"/>
    </row>
    <row r="927" spans="1:18" x14ac:dyDescent="0.25">
      <c r="A927" s="10">
        <v>925</v>
      </c>
      <c r="B927" s="10" t="s">
        <v>645</v>
      </c>
      <c r="C927" s="10" t="s">
        <v>646</v>
      </c>
      <c r="D927" s="10" t="s">
        <v>145</v>
      </c>
      <c r="E927" s="10" t="s">
        <v>95</v>
      </c>
      <c r="F927" s="161" t="s">
        <v>647</v>
      </c>
      <c r="G927" s="161" t="s">
        <v>648</v>
      </c>
      <c r="H927" s="4"/>
      <c r="I927" s="4"/>
      <c r="J927" s="4"/>
      <c r="K927" s="4"/>
      <c r="L927" s="4"/>
      <c r="M927" s="4"/>
      <c r="N927" s="4"/>
      <c r="O927" s="4"/>
      <c r="P927" s="5">
        <f>IF(基本情報登録!$D$10="","",IF(基本情報登録!$D$10=登録データ!D927,1,0))</f>
        <v>0</v>
      </c>
      <c r="Q927" s="3"/>
      <c r="R927" s="3"/>
    </row>
    <row r="928" spans="1:18" x14ac:dyDescent="0.25">
      <c r="A928" s="10">
        <v>926</v>
      </c>
      <c r="B928" s="10" t="s">
        <v>3621</v>
      </c>
      <c r="C928" s="10" t="s">
        <v>3622</v>
      </c>
      <c r="D928" s="10" t="s">
        <v>221</v>
      </c>
      <c r="E928" s="10">
        <v>2</v>
      </c>
      <c r="F928" s="161" t="s">
        <v>151</v>
      </c>
      <c r="G928" s="161" t="s">
        <v>1129</v>
      </c>
      <c r="H928" s="4"/>
      <c r="I928" s="4"/>
      <c r="J928" s="4"/>
      <c r="K928" s="4"/>
      <c r="L928" s="4"/>
      <c r="M928" s="4"/>
      <c r="N928" s="4"/>
      <c r="O928" s="4"/>
      <c r="P928" s="5">
        <f>IF(基本情報登録!$D$10="","",IF(基本情報登録!$D$10=登録データ!D928,1,0))</f>
        <v>0</v>
      </c>
      <c r="Q928" s="3"/>
      <c r="R928" s="3"/>
    </row>
    <row r="929" spans="1:18" x14ac:dyDescent="0.25">
      <c r="A929" s="10">
        <v>927</v>
      </c>
      <c r="B929" s="10" t="s">
        <v>3623</v>
      </c>
      <c r="C929" s="10" t="s">
        <v>3624</v>
      </c>
      <c r="D929" s="10" t="s">
        <v>221</v>
      </c>
      <c r="E929" s="10">
        <v>1</v>
      </c>
      <c r="F929" s="161" t="s">
        <v>52</v>
      </c>
      <c r="G929" s="161" t="s">
        <v>513</v>
      </c>
      <c r="H929" s="4"/>
      <c r="I929" s="4"/>
      <c r="J929" s="4"/>
      <c r="K929" s="4"/>
      <c r="L929" s="4"/>
      <c r="M929" s="4"/>
      <c r="N929" s="4"/>
      <c r="O929" s="4"/>
      <c r="P929" s="5">
        <f>IF(基本情報登録!$D$10="","",IF(基本情報登録!$D$10=登録データ!D929,1,0))</f>
        <v>0</v>
      </c>
      <c r="Q929" s="3"/>
      <c r="R929" s="3"/>
    </row>
    <row r="930" spans="1:18" x14ac:dyDescent="0.25">
      <c r="A930" s="10">
        <v>928</v>
      </c>
      <c r="B930" s="10" t="s">
        <v>3625</v>
      </c>
      <c r="C930" s="10" t="s">
        <v>3626</v>
      </c>
      <c r="D930" s="10" t="s">
        <v>221</v>
      </c>
      <c r="E930" s="10">
        <v>1</v>
      </c>
      <c r="F930" s="161" t="s">
        <v>52</v>
      </c>
      <c r="G930" s="161" t="s">
        <v>2123</v>
      </c>
      <c r="H930" s="4"/>
      <c r="I930" s="4"/>
      <c r="J930" s="4"/>
      <c r="K930" s="4"/>
      <c r="L930" s="4"/>
      <c r="M930" s="4"/>
      <c r="N930" s="4"/>
      <c r="O930" s="4"/>
      <c r="P930" s="5">
        <f>IF(基本情報登録!$D$10="","",IF(基本情報登録!$D$10=登録データ!D930,1,0))</f>
        <v>0</v>
      </c>
      <c r="Q930" s="3"/>
      <c r="R930" s="3"/>
    </row>
    <row r="931" spans="1:18" x14ac:dyDescent="0.25">
      <c r="A931" s="10">
        <v>929</v>
      </c>
      <c r="B931" s="10" t="s">
        <v>3627</v>
      </c>
      <c r="C931" s="10" t="s">
        <v>3628</v>
      </c>
      <c r="D931" s="10" t="s">
        <v>221</v>
      </c>
      <c r="E931" s="10">
        <v>1</v>
      </c>
      <c r="F931" s="161" t="s">
        <v>96</v>
      </c>
      <c r="G931" s="161" t="s">
        <v>822</v>
      </c>
      <c r="H931" s="4"/>
      <c r="I931" s="4"/>
      <c r="J931" s="4"/>
      <c r="K931" s="4"/>
      <c r="L931" s="4"/>
      <c r="M931" s="4"/>
      <c r="N931" s="4"/>
      <c r="O931" s="4"/>
      <c r="P931" s="5">
        <f>IF(基本情報登録!$D$10="","",IF(基本情報登録!$D$10=登録データ!D931,1,0))</f>
        <v>0</v>
      </c>
      <c r="Q931" s="3"/>
      <c r="R931" s="3"/>
    </row>
    <row r="932" spans="1:18" x14ac:dyDescent="0.25">
      <c r="A932" s="10">
        <v>930</v>
      </c>
      <c r="B932" s="10" t="s">
        <v>535</v>
      </c>
      <c r="C932" s="10" t="s">
        <v>536</v>
      </c>
      <c r="D932" s="10" t="s">
        <v>221</v>
      </c>
      <c r="E932" s="10" t="s">
        <v>225</v>
      </c>
      <c r="F932" s="161" t="s">
        <v>52</v>
      </c>
      <c r="G932" s="161" t="s">
        <v>226</v>
      </c>
      <c r="H932" s="4"/>
      <c r="I932" s="4"/>
      <c r="J932" s="4"/>
      <c r="K932" s="4"/>
      <c r="L932" s="4"/>
      <c r="M932" s="4"/>
      <c r="N932" s="4"/>
      <c r="O932" s="4"/>
      <c r="P932" s="5">
        <f>IF(基本情報登録!$D$10="","",IF(基本情報登録!$D$10=登録データ!D932,1,0))</f>
        <v>0</v>
      </c>
      <c r="Q932" s="3"/>
      <c r="R932" s="3"/>
    </row>
    <row r="933" spans="1:18" x14ac:dyDescent="0.25">
      <c r="A933" s="10">
        <v>931</v>
      </c>
      <c r="B933" s="10" t="s">
        <v>537</v>
      </c>
      <c r="C933" s="10" t="s">
        <v>538</v>
      </c>
      <c r="D933" s="10" t="s">
        <v>221</v>
      </c>
      <c r="E933" s="10" t="s">
        <v>225</v>
      </c>
      <c r="F933" s="161" t="s">
        <v>52</v>
      </c>
      <c r="G933" s="161" t="s">
        <v>805</v>
      </c>
      <c r="H933" s="4"/>
      <c r="I933" s="4"/>
      <c r="J933" s="4"/>
      <c r="K933" s="4"/>
      <c r="L933" s="4"/>
      <c r="M933" s="4"/>
      <c r="N933" s="4"/>
      <c r="O933" s="4"/>
      <c r="P933" s="5">
        <f>IF(基本情報登録!$D$10="","",IF(基本情報登録!$D$10=登録データ!D933,1,0))</f>
        <v>0</v>
      </c>
      <c r="Q933" s="3"/>
      <c r="R933" s="3"/>
    </row>
    <row r="934" spans="1:18" x14ac:dyDescent="0.25">
      <c r="A934" s="10">
        <v>932</v>
      </c>
      <c r="B934" s="10" t="s">
        <v>540</v>
      </c>
      <c r="C934" s="10" t="s">
        <v>541</v>
      </c>
      <c r="D934" s="10" t="s">
        <v>221</v>
      </c>
      <c r="E934" s="10" t="s">
        <v>225</v>
      </c>
      <c r="F934" s="161" t="s">
        <v>542</v>
      </c>
      <c r="G934" s="161" t="s">
        <v>543</v>
      </c>
      <c r="H934" s="4"/>
      <c r="I934" s="4"/>
      <c r="J934" s="4"/>
      <c r="K934" s="4"/>
      <c r="L934" s="4"/>
      <c r="M934" s="4"/>
      <c r="N934" s="4"/>
      <c r="O934" s="4"/>
      <c r="P934" s="5">
        <f>IF(基本情報登録!$D$10="","",IF(基本情報登録!$D$10=登録データ!D934,1,0))</f>
        <v>0</v>
      </c>
      <c r="Q934" s="3"/>
      <c r="R934" s="3"/>
    </row>
    <row r="935" spans="1:18" x14ac:dyDescent="0.25">
      <c r="A935" s="10">
        <v>933</v>
      </c>
      <c r="B935" s="10" t="s">
        <v>544</v>
      </c>
      <c r="C935" s="10" t="s">
        <v>545</v>
      </c>
      <c r="D935" s="10" t="s">
        <v>221</v>
      </c>
      <c r="E935" s="10" t="s">
        <v>386</v>
      </c>
      <c r="F935" s="161" t="s">
        <v>348</v>
      </c>
      <c r="G935" s="161" t="s">
        <v>546</v>
      </c>
      <c r="H935" s="4"/>
      <c r="I935" s="4"/>
      <c r="J935" s="4"/>
      <c r="K935" s="4"/>
      <c r="L935" s="4"/>
      <c r="M935" s="4"/>
      <c r="N935" s="4"/>
      <c r="O935" s="4"/>
      <c r="P935" s="5">
        <f>IF(基本情報登録!$D$10="","",IF(基本情報登録!$D$10=登録データ!D935,1,0))</f>
        <v>0</v>
      </c>
      <c r="Q935" s="3"/>
      <c r="R935" s="3"/>
    </row>
    <row r="936" spans="1:18" x14ac:dyDescent="0.25">
      <c r="A936" s="10">
        <v>934</v>
      </c>
      <c r="B936" s="10" t="s">
        <v>550</v>
      </c>
      <c r="C936" s="10" t="s">
        <v>551</v>
      </c>
      <c r="D936" s="10" t="s">
        <v>221</v>
      </c>
      <c r="E936" s="10" t="s">
        <v>225</v>
      </c>
      <c r="F936" s="161" t="s">
        <v>552</v>
      </c>
      <c r="G936" s="161" t="s">
        <v>553</v>
      </c>
      <c r="H936" s="4"/>
      <c r="I936" s="4"/>
      <c r="J936" s="4"/>
      <c r="K936" s="4"/>
      <c r="L936" s="4"/>
      <c r="M936" s="4"/>
      <c r="N936" s="4"/>
      <c r="O936" s="4"/>
      <c r="P936" s="5">
        <f>IF(基本情報登録!$D$10="","",IF(基本情報登録!$D$10=登録データ!D936,1,0))</f>
        <v>0</v>
      </c>
      <c r="Q936" s="3"/>
      <c r="R936" s="3"/>
    </row>
    <row r="937" spans="1:18" x14ac:dyDescent="0.25">
      <c r="A937" s="10">
        <v>935</v>
      </c>
      <c r="B937" s="10" t="s">
        <v>547</v>
      </c>
      <c r="C937" s="10" t="s">
        <v>548</v>
      </c>
      <c r="D937" s="10" t="s">
        <v>221</v>
      </c>
      <c r="E937" s="10" t="s">
        <v>386</v>
      </c>
      <c r="F937" s="161" t="s">
        <v>348</v>
      </c>
      <c r="G937" s="161" t="s">
        <v>549</v>
      </c>
      <c r="H937" s="4"/>
      <c r="I937" s="4"/>
      <c r="J937" s="4"/>
      <c r="K937" s="4"/>
      <c r="L937" s="4"/>
      <c r="M937" s="4"/>
      <c r="N937" s="4"/>
      <c r="O937" s="4"/>
      <c r="P937" s="5">
        <f>IF(基本情報登録!$D$10="","",IF(基本情報登録!$D$10=登録データ!D937,1,0))</f>
        <v>0</v>
      </c>
      <c r="Q937" s="3"/>
      <c r="R937" s="3"/>
    </row>
    <row r="938" spans="1:18" x14ac:dyDescent="0.25">
      <c r="A938" s="10">
        <v>936</v>
      </c>
      <c r="B938" s="10" t="s">
        <v>554</v>
      </c>
      <c r="C938" s="10" t="s">
        <v>555</v>
      </c>
      <c r="D938" s="10" t="s">
        <v>221</v>
      </c>
      <c r="E938" s="10" t="s">
        <v>386</v>
      </c>
      <c r="F938" s="161" t="s">
        <v>556</v>
      </c>
      <c r="G938" s="161" t="s">
        <v>557</v>
      </c>
      <c r="H938" s="4"/>
      <c r="I938" s="4"/>
      <c r="J938" s="4"/>
      <c r="K938" s="4"/>
      <c r="L938" s="4"/>
      <c r="M938" s="4"/>
      <c r="N938" s="4"/>
      <c r="O938" s="4"/>
      <c r="P938" s="5">
        <f>IF(基本情報登録!$D$10="","",IF(基本情報登録!$D$10=登録データ!D938,1,0))</f>
        <v>0</v>
      </c>
      <c r="Q938" s="3"/>
      <c r="R938" s="3"/>
    </row>
    <row r="939" spans="1:18" x14ac:dyDescent="0.25">
      <c r="A939" s="10">
        <v>937</v>
      </c>
      <c r="B939" s="10" t="s">
        <v>572</v>
      </c>
      <c r="C939" s="10" t="s">
        <v>573</v>
      </c>
      <c r="D939" s="10" t="s">
        <v>221</v>
      </c>
      <c r="E939" s="10" t="s">
        <v>386</v>
      </c>
      <c r="F939" s="161" t="s">
        <v>118</v>
      </c>
      <c r="G939" s="161" t="s">
        <v>480</v>
      </c>
      <c r="H939" s="4"/>
      <c r="I939" s="4"/>
      <c r="J939" s="4"/>
      <c r="K939" s="4"/>
      <c r="L939" s="4"/>
      <c r="M939" s="4"/>
      <c r="N939" s="4"/>
      <c r="O939" s="4"/>
      <c r="P939" s="5">
        <f>IF(基本情報登録!$D$10="","",IF(基本情報登録!$D$10=登録データ!D939,1,0))</f>
        <v>0</v>
      </c>
      <c r="Q939" s="3"/>
      <c r="R939" s="3"/>
    </row>
    <row r="940" spans="1:18" x14ac:dyDescent="0.25">
      <c r="A940" s="10">
        <v>938</v>
      </c>
      <c r="B940" s="10" t="s">
        <v>563</v>
      </c>
      <c r="C940" s="10" t="s">
        <v>564</v>
      </c>
      <c r="D940" s="10" t="s">
        <v>221</v>
      </c>
      <c r="E940" s="10" t="s">
        <v>386</v>
      </c>
      <c r="F940" s="161" t="s">
        <v>28</v>
      </c>
      <c r="G940" s="161" t="s">
        <v>565</v>
      </c>
      <c r="H940" s="4"/>
      <c r="I940" s="4"/>
      <c r="J940" s="4"/>
      <c r="K940" s="4"/>
      <c r="L940" s="4"/>
      <c r="M940" s="4"/>
      <c r="N940" s="4"/>
      <c r="O940" s="4"/>
      <c r="P940" s="5">
        <f>IF(基本情報登録!$D$10="","",IF(基本情報登録!$D$10=登録データ!D940,1,0))</f>
        <v>0</v>
      </c>
      <c r="Q940" s="3"/>
      <c r="R940" s="3"/>
    </row>
    <row r="941" spans="1:18" x14ac:dyDescent="0.25">
      <c r="A941" s="10">
        <v>939</v>
      </c>
      <c r="B941" s="10" t="s">
        <v>561</v>
      </c>
      <c r="C941" s="10" t="s">
        <v>562</v>
      </c>
      <c r="D941" s="10" t="s">
        <v>221</v>
      </c>
      <c r="E941" s="10" t="s">
        <v>386</v>
      </c>
      <c r="F941" s="161" t="s">
        <v>143</v>
      </c>
      <c r="G941" s="161" t="s">
        <v>4563</v>
      </c>
      <c r="H941" s="4"/>
      <c r="I941" s="4"/>
      <c r="J941" s="4"/>
      <c r="K941" s="4"/>
      <c r="L941" s="4"/>
      <c r="M941" s="4"/>
      <c r="N941" s="4"/>
      <c r="O941" s="4"/>
      <c r="P941" s="5">
        <f>IF(基本情報登録!$D$10="","",IF(基本情報登録!$D$10=登録データ!D941,1,0))</f>
        <v>0</v>
      </c>
      <c r="Q941" s="3"/>
      <c r="R941" s="3"/>
    </row>
    <row r="942" spans="1:18" x14ac:dyDescent="0.25">
      <c r="A942" s="10">
        <v>940</v>
      </c>
      <c r="B942" s="10" t="s">
        <v>569</v>
      </c>
      <c r="C942" s="10" t="s">
        <v>570</v>
      </c>
      <c r="D942" s="10" t="s">
        <v>221</v>
      </c>
      <c r="E942" s="10" t="s">
        <v>386</v>
      </c>
      <c r="F942" s="161" t="s">
        <v>96</v>
      </c>
      <c r="G942" s="161" t="s">
        <v>571</v>
      </c>
      <c r="H942" s="4"/>
      <c r="I942" s="4"/>
      <c r="J942" s="4"/>
      <c r="K942" s="4"/>
      <c r="L942" s="4"/>
      <c r="M942" s="4"/>
      <c r="N942" s="4"/>
      <c r="O942" s="4"/>
      <c r="P942" s="5">
        <f>IF(基本情報登録!$D$10="","",IF(基本情報登録!$D$10=登録データ!D942,1,0))</f>
        <v>0</v>
      </c>
      <c r="Q942" s="3"/>
      <c r="R942" s="3"/>
    </row>
    <row r="943" spans="1:18" x14ac:dyDescent="0.25">
      <c r="A943" s="10">
        <v>941</v>
      </c>
      <c r="B943" s="10" t="s">
        <v>558</v>
      </c>
      <c r="C943" s="10" t="s">
        <v>559</v>
      </c>
      <c r="D943" s="10" t="s">
        <v>221</v>
      </c>
      <c r="E943" s="10" t="s">
        <v>386</v>
      </c>
      <c r="F943" s="161" t="s">
        <v>37</v>
      </c>
      <c r="G943" s="161" t="s">
        <v>560</v>
      </c>
      <c r="H943" s="4"/>
      <c r="I943" s="4"/>
      <c r="J943" s="4"/>
      <c r="K943" s="4"/>
      <c r="L943" s="4"/>
      <c r="M943" s="4"/>
      <c r="N943" s="4"/>
      <c r="O943" s="4"/>
      <c r="P943" s="5">
        <f>IF(基本情報登録!$D$10="","",IF(基本情報登録!$D$10=登録データ!D943,1,0))</f>
        <v>0</v>
      </c>
      <c r="Q943" s="3"/>
      <c r="R943" s="3"/>
    </row>
    <row r="944" spans="1:18" x14ac:dyDescent="0.25">
      <c r="A944" s="10">
        <v>942</v>
      </c>
      <c r="B944" s="10" t="s">
        <v>566</v>
      </c>
      <c r="C944" s="10" t="s">
        <v>567</v>
      </c>
      <c r="D944" s="10" t="s">
        <v>221</v>
      </c>
      <c r="E944" s="10" t="s">
        <v>386</v>
      </c>
      <c r="F944" s="161" t="s">
        <v>37</v>
      </c>
      <c r="G944" s="161" t="s">
        <v>568</v>
      </c>
      <c r="H944" s="4"/>
      <c r="I944" s="4"/>
      <c r="J944" s="4"/>
      <c r="K944" s="4"/>
      <c r="L944" s="4"/>
      <c r="M944" s="4"/>
      <c r="N944" s="4"/>
      <c r="O944" s="4"/>
      <c r="P944" s="5">
        <f>IF(基本情報登録!$D$10="","",IF(基本情報登録!$D$10=登録データ!D944,1,0))</f>
        <v>0</v>
      </c>
      <c r="Q944" s="3"/>
      <c r="R944" s="3"/>
    </row>
    <row r="945" spans="1:18" x14ac:dyDescent="0.25">
      <c r="A945" s="10">
        <v>943</v>
      </c>
      <c r="B945" s="10" t="s">
        <v>578</v>
      </c>
      <c r="C945" s="10" t="s">
        <v>579</v>
      </c>
      <c r="D945" s="10" t="s">
        <v>221</v>
      </c>
      <c r="E945" s="10" t="s">
        <v>60</v>
      </c>
      <c r="F945" s="161" t="s">
        <v>28</v>
      </c>
      <c r="G945" s="161" t="s">
        <v>580</v>
      </c>
      <c r="H945" s="4"/>
      <c r="I945" s="4"/>
      <c r="J945" s="4"/>
      <c r="K945" s="4"/>
      <c r="L945" s="4"/>
      <c r="M945" s="4"/>
      <c r="N945" s="4"/>
      <c r="O945" s="4"/>
      <c r="P945" s="5">
        <f>IF(基本情報登録!$D$10="","",IF(基本情報登録!$D$10=登録データ!D945,1,0))</f>
        <v>0</v>
      </c>
      <c r="Q945" s="3"/>
      <c r="R945" s="3"/>
    </row>
    <row r="946" spans="1:18" x14ac:dyDescent="0.25">
      <c r="A946" s="10">
        <v>944</v>
      </c>
      <c r="B946" s="10" t="s">
        <v>581</v>
      </c>
      <c r="C946" s="10" t="s">
        <v>582</v>
      </c>
      <c r="D946" s="10" t="s">
        <v>221</v>
      </c>
      <c r="E946" s="10" t="s">
        <v>60</v>
      </c>
      <c r="F946" s="161" t="s">
        <v>166</v>
      </c>
      <c r="G946" s="161" t="s">
        <v>583</v>
      </c>
      <c r="H946" s="4"/>
      <c r="I946" s="4"/>
      <c r="J946" s="4"/>
      <c r="K946" s="4"/>
      <c r="L946" s="4"/>
      <c r="M946" s="4"/>
      <c r="N946" s="4"/>
      <c r="O946" s="4"/>
      <c r="P946" s="5">
        <f>IF(基本情報登録!$D$10="","",IF(基本情報登録!$D$10=登録データ!D946,1,0))</f>
        <v>0</v>
      </c>
      <c r="Q946" s="3"/>
      <c r="R946" s="3"/>
    </row>
    <row r="947" spans="1:18" x14ac:dyDescent="0.25">
      <c r="A947" s="10">
        <v>945</v>
      </c>
      <c r="B947" s="10" t="s">
        <v>586</v>
      </c>
      <c r="C947" s="10" t="s">
        <v>587</v>
      </c>
      <c r="D947" s="10" t="s">
        <v>221</v>
      </c>
      <c r="E947" s="10" t="s">
        <v>60</v>
      </c>
      <c r="F947" s="161" t="s">
        <v>52</v>
      </c>
      <c r="G947" s="161" t="s">
        <v>805</v>
      </c>
      <c r="H947" s="4"/>
      <c r="I947" s="4"/>
      <c r="J947" s="4"/>
      <c r="K947" s="4"/>
      <c r="L947" s="4"/>
      <c r="M947" s="4"/>
      <c r="N947" s="4"/>
      <c r="O947" s="4"/>
      <c r="P947" s="5">
        <f>IF(基本情報登録!$D$10="","",IF(基本情報登録!$D$10=登録データ!D947,1,0))</f>
        <v>0</v>
      </c>
      <c r="Q947" s="3"/>
      <c r="R947" s="3"/>
    </row>
    <row r="948" spans="1:18" x14ac:dyDescent="0.25">
      <c r="A948" s="10">
        <v>946</v>
      </c>
      <c r="B948" s="10" t="s">
        <v>575</v>
      </c>
      <c r="C948" s="10" t="s">
        <v>576</v>
      </c>
      <c r="D948" s="10" t="s">
        <v>221</v>
      </c>
      <c r="E948" s="10" t="s">
        <v>60</v>
      </c>
      <c r="F948" s="161" t="s">
        <v>52</v>
      </c>
      <c r="G948" s="161" t="s">
        <v>577</v>
      </c>
      <c r="H948" s="4"/>
      <c r="I948" s="4"/>
      <c r="J948" s="4"/>
      <c r="K948" s="4"/>
      <c r="L948" s="4"/>
      <c r="M948" s="4"/>
      <c r="N948" s="4"/>
      <c r="O948" s="4"/>
      <c r="P948" s="5">
        <f>IF(基本情報登録!$D$10="","",IF(基本情報登録!$D$10=登録データ!D948,1,0))</f>
        <v>0</v>
      </c>
      <c r="Q948" s="3"/>
      <c r="R948" s="3"/>
    </row>
    <row r="949" spans="1:18" x14ac:dyDescent="0.25">
      <c r="A949" s="10">
        <v>947</v>
      </c>
      <c r="B949" s="10" t="s">
        <v>584</v>
      </c>
      <c r="C949" s="10" t="s">
        <v>585</v>
      </c>
      <c r="D949" s="10" t="s">
        <v>221</v>
      </c>
      <c r="E949" s="10" t="s">
        <v>60</v>
      </c>
      <c r="F949" s="161" t="s">
        <v>143</v>
      </c>
      <c r="G949" s="161" t="s">
        <v>2750</v>
      </c>
      <c r="H949" s="4"/>
      <c r="I949" s="4"/>
      <c r="J949" s="4"/>
      <c r="K949" s="4"/>
      <c r="L949" s="4"/>
      <c r="M949" s="4"/>
      <c r="N949" s="4"/>
      <c r="O949" s="4"/>
      <c r="P949" s="5">
        <f>IF(基本情報登録!$D$10="","",IF(基本情報登録!$D$10=登録データ!D949,1,0))</f>
        <v>0</v>
      </c>
      <c r="Q949" s="3"/>
      <c r="R949" s="3"/>
    </row>
    <row r="950" spans="1:18" x14ac:dyDescent="0.25">
      <c r="A950" s="10">
        <v>948</v>
      </c>
      <c r="B950" s="10" t="s">
        <v>588</v>
      </c>
      <c r="C950" s="10" t="s">
        <v>589</v>
      </c>
      <c r="D950" s="10" t="s">
        <v>221</v>
      </c>
      <c r="E950" s="10" t="s">
        <v>95</v>
      </c>
      <c r="F950" s="161" t="s">
        <v>52</v>
      </c>
      <c r="G950" s="161" t="s">
        <v>417</v>
      </c>
      <c r="H950" s="4"/>
      <c r="I950" s="4"/>
      <c r="J950" s="4"/>
      <c r="K950" s="4"/>
      <c r="L950" s="4"/>
      <c r="M950" s="4"/>
      <c r="N950" s="4"/>
      <c r="O950" s="4"/>
      <c r="P950" s="5">
        <f>IF(基本情報登録!$D$10="","",IF(基本情報登録!$D$10=登録データ!D950,1,0))</f>
        <v>0</v>
      </c>
      <c r="Q950" s="3"/>
      <c r="R950" s="3"/>
    </row>
    <row r="951" spans="1:18" x14ac:dyDescent="0.25">
      <c r="A951" s="10">
        <v>949</v>
      </c>
      <c r="B951" s="10" t="s">
        <v>590</v>
      </c>
      <c r="C951" s="10" t="s">
        <v>591</v>
      </c>
      <c r="D951" s="10" t="s">
        <v>221</v>
      </c>
      <c r="E951" s="10" t="s">
        <v>95</v>
      </c>
      <c r="F951" s="161" t="s">
        <v>61</v>
      </c>
      <c r="G951" s="161" t="s">
        <v>592</v>
      </c>
      <c r="H951" s="4"/>
      <c r="I951" s="4"/>
      <c r="J951" s="4"/>
      <c r="K951" s="4"/>
      <c r="L951" s="4"/>
      <c r="M951" s="4"/>
      <c r="N951" s="4"/>
      <c r="O951" s="4"/>
      <c r="P951" s="5">
        <f>IF(基本情報登録!$D$10="","",IF(基本情報登録!$D$10=登録データ!D951,1,0))</f>
        <v>0</v>
      </c>
      <c r="Q951" s="3"/>
      <c r="R951" s="3"/>
    </row>
    <row r="952" spans="1:18" x14ac:dyDescent="0.25">
      <c r="A952" s="10">
        <v>950</v>
      </c>
      <c r="B952" s="10" t="s">
        <v>593</v>
      </c>
      <c r="C952" s="10" t="s">
        <v>594</v>
      </c>
      <c r="D952" s="10" t="s">
        <v>221</v>
      </c>
      <c r="E952" s="10" t="s">
        <v>95</v>
      </c>
      <c r="F952" s="161" t="s">
        <v>166</v>
      </c>
      <c r="G952" s="161" t="s">
        <v>583</v>
      </c>
      <c r="H952" s="4"/>
      <c r="I952" s="4"/>
      <c r="J952" s="4"/>
      <c r="K952" s="4"/>
      <c r="L952" s="4"/>
      <c r="M952" s="4"/>
      <c r="N952" s="4"/>
      <c r="O952" s="4"/>
      <c r="P952" s="5">
        <f>IF(基本情報登録!$D$10="","",IF(基本情報登録!$D$10=登録データ!D952,1,0))</f>
        <v>0</v>
      </c>
      <c r="Q952" s="3"/>
      <c r="R952" s="3"/>
    </row>
    <row r="953" spans="1:18" x14ac:dyDescent="0.25">
      <c r="A953" s="10">
        <v>951</v>
      </c>
      <c r="B953" s="10" t="s">
        <v>595</v>
      </c>
      <c r="C953" s="10" t="s">
        <v>596</v>
      </c>
      <c r="D953" s="10" t="s">
        <v>221</v>
      </c>
      <c r="E953" s="10" t="s">
        <v>188</v>
      </c>
      <c r="F953" s="161" t="s">
        <v>52</v>
      </c>
      <c r="G953" s="161" t="s">
        <v>214</v>
      </c>
      <c r="H953" s="4"/>
      <c r="I953" s="4"/>
      <c r="J953" s="4"/>
      <c r="K953" s="4"/>
      <c r="L953" s="4"/>
      <c r="M953" s="4"/>
      <c r="N953" s="4"/>
      <c r="O953" s="4"/>
      <c r="P953" s="5">
        <f>IF(基本情報登録!$D$10="","",IF(基本情報登録!$D$10=登録データ!D953,1,0))</f>
        <v>0</v>
      </c>
      <c r="Q953" s="3"/>
      <c r="R953" s="3"/>
    </row>
    <row r="954" spans="1:18" x14ac:dyDescent="0.25">
      <c r="A954" s="10">
        <v>952</v>
      </c>
      <c r="B954" s="10" t="s">
        <v>3629</v>
      </c>
      <c r="C954" s="10" t="s">
        <v>2403</v>
      </c>
      <c r="D954" s="10" t="s">
        <v>221</v>
      </c>
      <c r="E954" s="10" t="s">
        <v>188</v>
      </c>
      <c r="F954" s="161" t="s">
        <v>118</v>
      </c>
      <c r="G954" s="161" t="s">
        <v>445</v>
      </c>
      <c r="H954" s="4"/>
      <c r="I954" s="4"/>
      <c r="J954" s="4"/>
      <c r="K954" s="4"/>
      <c r="L954" s="4"/>
      <c r="M954" s="4"/>
      <c r="N954" s="4"/>
      <c r="O954" s="4"/>
      <c r="P954" s="5">
        <f>IF(基本情報登録!$D$10="","",IF(基本情報登録!$D$10=登録データ!D954,1,0))</f>
        <v>0</v>
      </c>
      <c r="Q954" s="3"/>
      <c r="R954" s="3"/>
    </row>
    <row r="955" spans="1:18" x14ac:dyDescent="0.25">
      <c r="A955" s="10">
        <v>953</v>
      </c>
      <c r="B955" s="10" t="s">
        <v>2406</v>
      </c>
      <c r="C955" s="10" t="s">
        <v>2407</v>
      </c>
      <c r="D955" s="10" t="s">
        <v>221</v>
      </c>
      <c r="E955" s="10" t="s">
        <v>188</v>
      </c>
      <c r="F955" s="161" t="s">
        <v>28</v>
      </c>
      <c r="G955" s="161" t="s">
        <v>1370</v>
      </c>
      <c r="H955" s="4"/>
      <c r="I955" s="4"/>
      <c r="J955" s="4"/>
      <c r="K955" s="4"/>
      <c r="L955" s="4"/>
      <c r="M955" s="4"/>
      <c r="N955" s="4"/>
      <c r="O955" s="4"/>
      <c r="P955" s="5">
        <f>IF(基本情報登録!$D$10="","",IF(基本情報登録!$D$10=登録データ!D955,1,0))</f>
        <v>0</v>
      </c>
      <c r="Q955" s="3"/>
      <c r="R955" s="3"/>
    </row>
    <row r="956" spans="1:18" x14ac:dyDescent="0.25">
      <c r="A956" s="10">
        <v>954</v>
      </c>
      <c r="B956" s="10" t="s">
        <v>2408</v>
      </c>
      <c r="C956" s="10" t="s">
        <v>2409</v>
      </c>
      <c r="D956" s="10" t="s">
        <v>221</v>
      </c>
      <c r="E956" s="10" t="s">
        <v>188</v>
      </c>
      <c r="F956" s="161" t="s">
        <v>118</v>
      </c>
      <c r="G956" s="161" t="s">
        <v>1978</v>
      </c>
      <c r="H956" s="4"/>
      <c r="I956" s="4"/>
      <c r="J956" s="4"/>
      <c r="K956" s="4"/>
      <c r="L956" s="4"/>
      <c r="M956" s="4"/>
      <c r="N956" s="4"/>
      <c r="O956" s="4"/>
      <c r="P956" s="5">
        <f>IF(基本情報登録!$D$10="","",IF(基本情報登録!$D$10=登録データ!D956,1,0))</f>
        <v>0</v>
      </c>
      <c r="Q956" s="3"/>
      <c r="R956" s="3"/>
    </row>
    <row r="957" spans="1:18" x14ac:dyDescent="0.25">
      <c r="A957" s="10">
        <v>955</v>
      </c>
      <c r="B957" s="10" t="s">
        <v>2404</v>
      </c>
      <c r="C957" s="10" t="s">
        <v>2405</v>
      </c>
      <c r="D957" s="10" t="s">
        <v>221</v>
      </c>
      <c r="E957" s="10" t="s">
        <v>188</v>
      </c>
      <c r="F957" s="161" t="s">
        <v>52</v>
      </c>
      <c r="G957" s="161" t="s">
        <v>417</v>
      </c>
      <c r="H957" s="4"/>
      <c r="I957" s="4"/>
      <c r="J957" s="4"/>
      <c r="K957" s="4"/>
      <c r="L957" s="4"/>
      <c r="M957" s="4"/>
      <c r="N957" s="4"/>
      <c r="O957" s="4"/>
      <c r="P957" s="5">
        <f>IF(基本情報登録!$D$10="","",IF(基本情報登録!$D$10=登録データ!D957,1,0))</f>
        <v>0</v>
      </c>
      <c r="Q957" s="3"/>
      <c r="R957" s="3"/>
    </row>
    <row r="958" spans="1:18" x14ac:dyDescent="0.25">
      <c r="A958" s="10">
        <v>956</v>
      </c>
      <c r="B958" s="10" t="s">
        <v>1421</v>
      </c>
      <c r="C958" s="10" t="s">
        <v>1422</v>
      </c>
      <c r="D958" s="10" t="s">
        <v>297</v>
      </c>
      <c r="E958" s="10" t="s">
        <v>95</v>
      </c>
      <c r="F958" s="161" t="s">
        <v>1423</v>
      </c>
      <c r="G958" s="161" t="s">
        <v>1424</v>
      </c>
      <c r="H958" s="4"/>
      <c r="I958" s="4"/>
      <c r="J958" s="4"/>
      <c r="K958" s="4"/>
      <c r="L958" s="4"/>
      <c r="M958" s="4"/>
      <c r="N958" s="4"/>
      <c r="O958" s="4"/>
      <c r="P958" s="5">
        <f>IF(基本情報登録!$D$10="","",IF(基本情報登録!$D$10=登録データ!D958,1,0))</f>
        <v>0</v>
      </c>
      <c r="Q958" s="3"/>
      <c r="R958" s="3"/>
    </row>
    <row r="959" spans="1:18" x14ac:dyDescent="0.25">
      <c r="A959" s="10">
        <v>957</v>
      </c>
      <c r="B959" s="10" t="s">
        <v>830</v>
      </c>
      <c r="C959" s="10" t="s">
        <v>831</v>
      </c>
      <c r="D959" s="10" t="s">
        <v>297</v>
      </c>
      <c r="E959" s="10" t="s">
        <v>95</v>
      </c>
      <c r="F959" s="161" t="s">
        <v>96</v>
      </c>
      <c r="G959" s="161" t="s">
        <v>696</v>
      </c>
      <c r="H959" s="4"/>
      <c r="I959" s="4"/>
      <c r="J959" s="4"/>
      <c r="K959" s="4"/>
      <c r="L959" s="4"/>
      <c r="M959" s="4"/>
      <c r="N959" s="4"/>
      <c r="O959" s="4"/>
      <c r="P959" s="5">
        <f>IF(基本情報登録!$D$10="","",IF(基本情報登録!$D$10=登録データ!D959,1,0))</f>
        <v>0</v>
      </c>
      <c r="Q959" s="3"/>
      <c r="R959" s="3"/>
    </row>
    <row r="960" spans="1:18" x14ac:dyDescent="0.25">
      <c r="A960" s="10">
        <v>958</v>
      </c>
      <c r="B960" s="10" t="s">
        <v>3200</v>
      </c>
      <c r="C960" s="10" t="s">
        <v>3201</v>
      </c>
      <c r="D960" s="10" t="s">
        <v>297</v>
      </c>
      <c r="E960" s="10" t="s">
        <v>188</v>
      </c>
      <c r="F960" s="161" t="s">
        <v>96</v>
      </c>
      <c r="G960" s="161" t="s">
        <v>1077</v>
      </c>
      <c r="H960" s="4"/>
      <c r="I960" s="4"/>
      <c r="J960" s="4"/>
      <c r="K960" s="4"/>
      <c r="L960" s="4"/>
      <c r="M960" s="4"/>
      <c r="N960" s="4"/>
      <c r="O960" s="4"/>
      <c r="P960" s="5">
        <f>IF(基本情報登録!$D$10="","",IF(基本情報登録!$D$10=登録データ!D960,1,0))</f>
        <v>0</v>
      </c>
      <c r="Q960" s="3"/>
      <c r="R960" s="3"/>
    </row>
    <row r="961" spans="1:18" x14ac:dyDescent="0.25">
      <c r="A961" s="10">
        <v>959</v>
      </c>
      <c r="B961" s="10" t="s">
        <v>3630</v>
      </c>
      <c r="C961" s="10" t="s">
        <v>3631</v>
      </c>
      <c r="D961" s="10" t="s">
        <v>297</v>
      </c>
      <c r="E961" s="10" t="s">
        <v>989</v>
      </c>
      <c r="F961" s="161" t="s">
        <v>96</v>
      </c>
      <c r="G961" s="161" t="s">
        <v>440</v>
      </c>
      <c r="H961" s="4"/>
      <c r="I961" s="4"/>
      <c r="J961" s="4"/>
      <c r="K961" s="4"/>
      <c r="L961" s="4"/>
      <c r="M961" s="4"/>
      <c r="N961" s="4"/>
      <c r="O961" s="4"/>
      <c r="P961" s="5">
        <f>IF(基本情報登録!$D$10="","",IF(基本情報登録!$D$10=登録データ!D961,1,0))</f>
        <v>0</v>
      </c>
      <c r="Q961" s="3"/>
      <c r="R961" s="3"/>
    </row>
    <row r="962" spans="1:18" x14ac:dyDescent="0.25">
      <c r="A962" s="10">
        <v>960</v>
      </c>
      <c r="B962" s="10" t="s">
        <v>1789</v>
      </c>
      <c r="C962" s="10" t="s">
        <v>1790</v>
      </c>
      <c r="D962" s="10" t="s">
        <v>270</v>
      </c>
      <c r="E962" s="10" t="s">
        <v>60</v>
      </c>
      <c r="F962" s="161" t="s">
        <v>87</v>
      </c>
      <c r="G962" s="161" t="s">
        <v>4564</v>
      </c>
      <c r="H962" s="4"/>
      <c r="I962" s="4"/>
      <c r="J962" s="4"/>
      <c r="K962" s="4"/>
      <c r="L962" s="4"/>
      <c r="M962" s="4"/>
      <c r="N962" s="4"/>
      <c r="O962" s="4"/>
      <c r="P962" s="5">
        <f>IF(基本情報登録!$D$10="","",IF(基本情報登録!$D$10=登録データ!D962,1,0))</f>
        <v>0</v>
      </c>
      <c r="Q962" s="3"/>
      <c r="R962" s="3"/>
    </row>
    <row r="963" spans="1:18" x14ac:dyDescent="0.25">
      <c r="A963" s="10">
        <v>961</v>
      </c>
      <c r="B963" s="10" t="s">
        <v>3632</v>
      </c>
      <c r="C963" s="10" t="s">
        <v>2437</v>
      </c>
      <c r="D963" s="10" t="s">
        <v>270</v>
      </c>
      <c r="E963" s="10" t="s">
        <v>188</v>
      </c>
      <c r="F963" s="161" t="s">
        <v>28</v>
      </c>
      <c r="G963" s="161" t="s">
        <v>1869</v>
      </c>
      <c r="H963" s="4"/>
      <c r="I963" s="4"/>
      <c r="J963" s="4"/>
      <c r="K963" s="4"/>
      <c r="L963" s="4"/>
      <c r="M963" s="4"/>
      <c r="N963" s="4"/>
      <c r="O963" s="4"/>
      <c r="P963" s="5">
        <f>IF(基本情報登録!$D$10="","",IF(基本情報登録!$D$10=登録データ!D963,1,0))</f>
        <v>0</v>
      </c>
      <c r="Q963" s="3"/>
      <c r="R963" s="3"/>
    </row>
    <row r="964" spans="1:18" x14ac:dyDescent="0.25">
      <c r="A964" s="10">
        <v>962</v>
      </c>
      <c r="B964" s="10" t="s">
        <v>1405</v>
      </c>
      <c r="C964" s="10" t="s">
        <v>1406</v>
      </c>
      <c r="D964" s="10" t="s">
        <v>39</v>
      </c>
      <c r="E964" s="10" t="s">
        <v>60</v>
      </c>
      <c r="F964" s="161" t="s">
        <v>52</v>
      </c>
      <c r="G964" s="161" t="s">
        <v>1407</v>
      </c>
      <c r="H964" s="4"/>
      <c r="I964" s="4"/>
      <c r="J964" s="4"/>
      <c r="K964" s="4"/>
      <c r="L964" s="4"/>
      <c r="M964" s="4"/>
      <c r="N964" s="4"/>
      <c r="O964" s="4"/>
      <c r="P964" s="5">
        <f>IF(基本情報登録!$D$10="","",IF(基本情報登録!$D$10=登録データ!D964,1,0))</f>
        <v>0</v>
      </c>
      <c r="Q964" s="3"/>
      <c r="R964" s="3"/>
    </row>
    <row r="965" spans="1:18" x14ac:dyDescent="0.25">
      <c r="A965" s="10">
        <v>963</v>
      </c>
      <c r="B965" s="10" t="s">
        <v>1402</v>
      </c>
      <c r="C965" s="10" t="s">
        <v>1403</v>
      </c>
      <c r="D965" s="10" t="s">
        <v>39</v>
      </c>
      <c r="E965" s="10" t="s">
        <v>60</v>
      </c>
      <c r="F965" s="161" t="s">
        <v>96</v>
      </c>
      <c r="G965" s="161" t="s">
        <v>874</v>
      </c>
      <c r="H965" s="4"/>
      <c r="I965" s="4"/>
      <c r="J965" s="4"/>
      <c r="K965" s="4"/>
      <c r="L965" s="4"/>
      <c r="M965" s="4"/>
      <c r="N965" s="4"/>
      <c r="O965" s="4"/>
      <c r="P965" s="5">
        <f>IF(基本情報登録!$D$10="","",IF(基本情報登録!$D$10=登録データ!D965,1,0))</f>
        <v>0</v>
      </c>
      <c r="Q965" s="3"/>
      <c r="R965" s="3"/>
    </row>
    <row r="966" spans="1:18" x14ac:dyDescent="0.25">
      <c r="A966" s="10">
        <v>964</v>
      </c>
      <c r="B966" s="10" t="s">
        <v>1408</v>
      </c>
      <c r="C966" s="10" t="s">
        <v>1409</v>
      </c>
      <c r="D966" s="10" t="s">
        <v>39</v>
      </c>
      <c r="E966" s="10" t="s">
        <v>95</v>
      </c>
      <c r="F966" s="161" t="s">
        <v>28</v>
      </c>
      <c r="G966" s="161" t="s">
        <v>580</v>
      </c>
      <c r="H966" s="4"/>
      <c r="I966" s="4"/>
      <c r="J966" s="4"/>
      <c r="K966" s="4"/>
      <c r="L966" s="4"/>
      <c r="M966" s="4"/>
      <c r="N966" s="4"/>
      <c r="O966" s="4"/>
      <c r="P966" s="5">
        <f>IF(基本情報登録!$D$10="","",IF(基本情報登録!$D$10=登録データ!D966,1,0))</f>
        <v>0</v>
      </c>
      <c r="Q966" s="3"/>
      <c r="R966" s="3"/>
    </row>
    <row r="967" spans="1:18" x14ac:dyDescent="0.25">
      <c r="A967" s="10">
        <v>965</v>
      </c>
      <c r="B967" s="10" t="s">
        <v>1410</v>
      </c>
      <c r="C967" s="10" t="s">
        <v>1411</v>
      </c>
      <c r="D967" s="10" t="s">
        <v>39</v>
      </c>
      <c r="E967" s="10" t="s">
        <v>95</v>
      </c>
      <c r="F967" s="161" t="s">
        <v>52</v>
      </c>
      <c r="G967" s="161" t="s">
        <v>1407</v>
      </c>
      <c r="H967" s="4"/>
      <c r="I967" s="4"/>
      <c r="J967" s="4"/>
      <c r="K967" s="4"/>
      <c r="L967" s="4"/>
      <c r="M967" s="4"/>
      <c r="N967" s="4"/>
      <c r="O967" s="4"/>
      <c r="P967" s="5">
        <f>IF(基本情報登録!$D$10="","",IF(基本情報登録!$D$10=登録データ!D967,1,0))</f>
        <v>0</v>
      </c>
      <c r="Q967" s="3"/>
      <c r="R967" s="3"/>
    </row>
    <row r="968" spans="1:18" x14ac:dyDescent="0.25">
      <c r="A968" s="10">
        <v>966</v>
      </c>
      <c r="B968" s="10" t="s">
        <v>1412</v>
      </c>
      <c r="C968" s="10" t="s">
        <v>1413</v>
      </c>
      <c r="D968" s="10" t="s">
        <v>39</v>
      </c>
      <c r="E968" s="10" t="s">
        <v>95</v>
      </c>
      <c r="F968" s="161" t="s">
        <v>28</v>
      </c>
      <c r="G968" s="161" t="s">
        <v>1414</v>
      </c>
      <c r="H968" s="4"/>
      <c r="I968" s="4"/>
      <c r="J968" s="4"/>
      <c r="K968" s="4"/>
      <c r="L968" s="4"/>
      <c r="M968" s="4"/>
      <c r="N968" s="4"/>
      <c r="O968" s="4"/>
      <c r="P968" s="5">
        <f>IF(基本情報登録!$D$10="","",IF(基本情報登録!$D$10=登録データ!D968,1,0))</f>
        <v>0</v>
      </c>
      <c r="Q968" s="3"/>
      <c r="R968" s="3"/>
    </row>
    <row r="969" spans="1:18" x14ac:dyDescent="0.25">
      <c r="A969" s="10">
        <v>967</v>
      </c>
      <c r="B969" s="10" t="s">
        <v>1415</v>
      </c>
      <c r="C969" s="10" t="s">
        <v>1416</v>
      </c>
      <c r="D969" s="10" t="s">
        <v>39</v>
      </c>
      <c r="E969" s="10" t="s">
        <v>95</v>
      </c>
      <c r="F969" s="161" t="s">
        <v>28</v>
      </c>
      <c r="G969" s="161" t="s">
        <v>1414</v>
      </c>
      <c r="H969" s="4"/>
      <c r="I969" s="4"/>
      <c r="J969" s="4"/>
      <c r="K969" s="4"/>
      <c r="L969" s="4"/>
      <c r="M969" s="4"/>
      <c r="N969" s="4"/>
      <c r="O969" s="4"/>
      <c r="P969" s="5">
        <f>IF(基本情報登録!$D$10="","",IF(基本情報登録!$D$10=登録データ!D969,1,0))</f>
        <v>0</v>
      </c>
      <c r="Q969" s="3"/>
      <c r="R969" s="3"/>
    </row>
    <row r="970" spans="1:18" x14ac:dyDescent="0.25">
      <c r="A970" s="10">
        <v>968</v>
      </c>
      <c r="B970" s="10" t="s">
        <v>1774</v>
      </c>
      <c r="C970" s="10" t="s">
        <v>1775</v>
      </c>
      <c r="D970" s="10" t="s">
        <v>39</v>
      </c>
      <c r="E970" s="10" t="s">
        <v>188</v>
      </c>
      <c r="F970" s="161" t="s">
        <v>363</v>
      </c>
      <c r="G970" s="161" t="s">
        <v>1776</v>
      </c>
      <c r="H970" s="4"/>
      <c r="I970" s="4"/>
      <c r="J970" s="4"/>
      <c r="K970" s="4"/>
      <c r="L970" s="4"/>
      <c r="M970" s="4"/>
      <c r="N970" s="4"/>
      <c r="O970" s="4"/>
      <c r="P970" s="5">
        <f>IF(基本情報登録!$D$10="","",IF(基本情報登録!$D$10=登録データ!D970,1,0))</f>
        <v>0</v>
      </c>
      <c r="Q970" s="3"/>
      <c r="R970" s="3"/>
    </row>
    <row r="971" spans="1:18" x14ac:dyDescent="0.25">
      <c r="A971" s="10">
        <v>969</v>
      </c>
      <c r="B971" s="10" t="s">
        <v>1778</v>
      </c>
      <c r="C971" s="10" t="s">
        <v>1779</v>
      </c>
      <c r="D971" s="10" t="s">
        <v>39</v>
      </c>
      <c r="E971" s="10" t="s">
        <v>188</v>
      </c>
      <c r="F971" s="161" t="s">
        <v>52</v>
      </c>
      <c r="G971" s="161" t="s">
        <v>731</v>
      </c>
      <c r="H971" s="4"/>
      <c r="I971" s="4"/>
      <c r="J971" s="4"/>
      <c r="K971" s="4"/>
      <c r="L971" s="4"/>
      <c r="M971" s="4"/>
      <c r="N971" s="4"/>
      <c r="O971" s="4"/>
      <c r="P971" s="5">
        <f>IF(基本情報登録!$D$10="","",IF(基本情報登録!$D$10=登録データ!D971,1,0))</f>
        <v>0</v>
      </c>
      <c r="Q971" s="3"/>
      <c r="R971" s="3"/>
    </row>
    <row r="972" spans="1:18" x14ac:dyDescent="0.25">
      <c r="A972" s="10">
        <v>970</v>
      </c>
      <c r="B972" s="10" t="s">
        <v>3633</v>
      </c>
      <c r="C972" s="10" t="s">
        <v>3634</v>
      </c>
      <c r="D972" s="10" t="s">
        <v>39</v>
      </c>
      <c r="E972" s="10" t="s">
        <v>989</v>
      </c>
      <c r="F972" s="161" t="s">
        <v>363</v>
      </c>
      <c r="G972" s="161" t="s">
        <v>4565</v>
      </c>
      <c r="H972" s="4"/>
      <c r="I972" s="4"/>
      <c r="J972" s="4"/>
      <c r="K972" s="4"/>
      <c r="L972" s="4"/>
      <c r="M972" s="4"/>
      <c r="N972" s="4"/>
      <c r="O972" s="4"/>
      <c r="P972" s="5">
        <f>IF(基本情報登録!$D$10="","",IF(基本情報登録!$D$10=登録データ!D972,1,0))</f>
        <v>0</v>
      </c>
      <c r="Q972" s="3"/>
      <c r="R972" s="3"/>
    </row>
    <row r="973" spans="1:18" x14ac:dyDescent="0.25">
      <c r="A973" s="10">
        <v>971</v>
      </c>
      <c r="B973" s="10" t="s">
        <v>1902</v>
      </c>
      <c r="C973" s="10" t="s">
        <v>1903</v>
      </c>
      <c r="D973" s="10" t="s">
        <v>330</v>
      </c>
      <c r="E973" s="10" t="s">
        <v>60</v>
      </c>
      <c r="F973" s="161" t="s">
        <v>28</v>
      </c>
      <c r="G973" s="161" t="s">
        <v>1684</v>
      </c>
      <c r="H973" s="4"/>
      <c r="I973" s="4"/>
      <c r="J973" s="4"/>
      <c r="K973" s="4"/>
      <c r="L973" s="4"/>
      <c r="M973" s="4"/>
      <c r="N973" s="4"/>
      <c r="O973" s="4"/>
      <c r="P973" s="5">
        <f>IF(基本情報登録!$D$10="","",IF(基本情報登録!$D$10=登録データ!D973,1,0))</f>
        <v>0</v>
      </c>
      <c r="Q973" s="3"/>
      <c r="R973" s="3"/>
    </row>
    <row r="974" spans="1:18" x14ac:dyDescent="0.25">
      <c r="A974" s="10">
        <v>972</v>
      </c>
      <c r="B974" s="10" t="s">
        <v>1904</v>
      </c>
      <c r="C974" s="10" t="s">
        <v>1905</v>
      </c>
      <c r="D974" s="10" t="s">
        <v>330</v>
      </c>
      <c r="E974" s="10" t="s">
        <v>60</v>
      </c>
      <c r="F974" s="161" t="s">
        <v>28</v>
      </c>
      <c r="G974" s="161" t="s">
        <v>1684</v>
      </c>
      <c r="H974" s="4"/>
      <c r="I974" s="4"/>
      <c r="J974" s="4"/>
      <c r="K974" s="4"/>
      <c r="L974" s="4"/>
      <c r="M974" s="4"/>
      <c r="N974" s="4"/>
      <c r="O974" s="4"/>
      <c r="P974" s="5">
        <f>IF(基本情報登録!$D$10="","",IF(基本情報登録!$D$10=登録データ!D974,1,0))</f>
        <v>0</v>
      </c>
      <c r="Q974" s="3"/>
      <c r="R974" s="3"/>
    </row>
    <row r="975" spans="1:18" x14ac:dyDescent="0.25">
      <c r="A975" s="10">
        <v>973</v>
      </c>
      <c r="B975" s="10" t="s">
        <v>1908</v>
      </c>
      <c r="C975" s="10" t="s">
        <v>1909</v>
      </c>
      <c r="D975" s="10" t="s">
        <v>330</v>
      </c>
      <c r="E975" s="10" t="s">
        <v>60</v>
      </c>
      <c r="F975" s="161" t="s">
        <v>166</v>
      </c>
      <c r="G975" s="161" t="s">
        <v>628</v>
      </c>
      <c r="H975" s="4"/>
      <c r="I975" s="4"/>
      <c r="J975" s="4"/>
      <c r="K975" s="4"/>
      <c r="L975" s="4"/>
      <c r="M975" s="4"/>
      <c r="N975" s="4"/>
      <c r="O975" s="4"/>
      <c r="P975" s="5">
        <f>IF(基本情報登録!$D$10="","",IF(基本情報登録!$D$10=登録データ!D975,1,0))</f>
        <v>0</v>
      </c>
      <c r="Q975" s="3"/>
      <c r="R975" s="3"/>
    </row>
    <row r="976" spans="1:18" x14ac:dyDescent="0.25">
      <c r="A976" s="10">
        <v>974</v>
      </c>
      <c r="B976" s="10" t="s">
        <v>1910</v>
      </c>
      <c r="C976" s="10" t="s">
        <v>1911</v>
      </c>
      <c r="D976" s="10" t="s">
        <v>330</v>
      </c>
      <c r="E976" s="10" t="s">
        <v>60</v>
      </c>
      <c r="F976" s="161" t="s">
        <v>28</v>
      </c>
      <c r="G976" s="161" t="s">
        <v>800</v>
      </c>
      <c r="H976" s="4"/>
      <c r="I976" s="4"/>
      <c r="J976" s="4"/>
      <c r="K976" s="4"/>
      <c r="L976" s="4"/>
      <c r="M976" s="4"/>
      <c r="N976" s="4"/>
      <c r="O976" s="4"/>
      <c r="P976" s="5">
        <f>IF(基本情報登録!$D$10="","",IF(基本情報登録!$D$10=登録データ!D976,1,0))</f>
        <v>0</v>
      </c>
      <c r="Q976" s="3"/>
      <c r="R976" s="3"/>
    </row>
    <row r="977" spans="1:18" x14ac:dyDescent="0.25">
      <c r="A977" s="10">
        <v>975</v>
      </c>
      <c r="B977" s="10" t="s">
        <v>1912</v>
      </c>
      <c r="C977" s="10" t="s">
        <v>1913</v>
      </c>
      <c r="D977" s="10" t="s">
        <v>330</v>
      </c>
      <c r="E977" s="10" t="s">
        <v>60</v>
      </c>
      <c r="F977" s="161" t="s">
        <v>28</v>
      </c>
      <c r="G977" s="161" t="s">
        <v>2565</v>
      </c>
      <c r="H977" s="4"/>
      <c r="I977" s="4"/>
      <c r="J977" s="4"/>
      <c r="K977" s="4"/>
      <c r="L977" s="4"/>
      <c r="M977" s="4"/>
      <c r="N977" s="4"/>
      <c r="O977" s="4"/>
      <c r="P977" s="5">
        <f>IF(基本情報登録!$D$10="","",IF(基本情報登録!$D$10=登録データ!D977,1,0))</f>
        <v>0</v>
      </c>
      <c r="Q977" s="3"/>
      <c r="R977" s="3"/>
    </row>
    <row r="978" spans="1:18" x14ac:dyDescent="0.25">
      <c r="A978" s="10">
        <v>976</v>
      </c>
      <c r="B978" s="10" t="s">
        <v>1914</v>
      </c>
      <c r="C978" s="10" t="s">
        <v>1915</v>
      </c>
      <c r="D978" s="10" t="s">
        <v>330</v>
      </c>
      <c r="E978" s="10" t="s">
        <v>60</v>
      </c>
      <c r="F978" s="161" t="s">
        <v>118</v>
      </c>
      <c r="G978" s="161" t="s">
        <v>574</v>
      </c>
      <c r="H978" s="4"/>
      <c r="I978" s="4"/>
      <c r="J978" s="4"/>
      <c r="K978" s="4"/>
      <c r="L978" s="4"/>
      <c r="M978" s="4"/>
      <c r="N978" s="4"/>
      <c r="O978" s="4"/>
      <c r="P978" s="5">
        <f>IF(基本情報登録!$D$10="","",IF(基本情報登録!$D$10=登録データ!D978,1,0))</f>
        <v>0</v>
      </c>
      <c r="Q978" s="3"/>
      <c r="R978" s="3"/>
    </row>
    <row r="979" spans="1:18" x14ac:dyDescent="0.25">
      <c r="A979" s="10">
        <v>977</v>
      </c>
      <c r="B979" s="10" t="s">
        <v>1916</v>
      </c>
      <c r="C979" s="10" t="s">
        <v>1917</v>
      </c>
      <c r="D979" s="10" t="s">
        <v>330</v>
      </c>
      <c r="E979" s="10" t="s">
        <v>60</v>
      </c>
      <c r="F979" s="161" t="s">
        <v>96</v>
      </c>
      <c r="G979" s="161" t="s">
        <v>802</v>
      </c>
      <c r="H979" s="4"/>
      <c r="I979" s="4"/>
      <c r="J979" s="4"/>
      <c r="K979" s="4"/>
      <c r="L979" s="4"/>
      <c r="M979" s="4"/>
      <c r="N979" s="4"/>
      <c r="O979" s="4"/>
      <c r="P979" s="5">
        <f>IF(基本情報登録!$D$10="","",IF(基本情報登録!$D$10=登録データ!D979,1,0))</f>
        <v>0</v>
      </c>
      <c r="Q979" s="3"/>
      <c r="R979" s="3"/>
    </row>
    <row r="980" spans="1:18" x14ac:dyDescent="0.25">
      <c r="A980" s="10">
        <v>978</v>
      </c>
      <c r="B980" s="10" t="s">
        <v>1918</v>
      </c>
      <c r="C980" s="10" t="s">
        <v>1919</v>
      </c>
      <c r="D980" s="10" t="s">
        <v>330</v>
      </c>
      <c r="E980" s="10" t="s">
        <v>60</v>
      </c>
      <c r="F980" s="161" t="s">
        <v>52</v>
      </c>
      <c r="G980" s="161" t="s">
        <v>984</v>
      </c>
      <c r="H980" s="4"/>
      <c r="I980" s="4"/>
      <c r="J980" s="4"/>
      <c r="K980" s="4"/>
      <c r="L980" s="4"/>
      <c r="M980" s="4"/>
      <c r="N980" s="4"/>
      <c r="O980" s="4"/>
      <c r="P980" s="5">
        <f>IF(基本情報登録!$D$10="","",IF(基本情報登録!$D$10=登録データ!D980,1,0))</f>
        <v>0</v>
      </c>
      <c r="Q980" s="3"/>
      <c r="R980" s="3"/>
    </row>
    <row r="981" spans="1:18" x14ac:dyDescent="0.25">
      <c r="A981" s="10">
        <v>979</v>
      </c>
      <c r="B981" s="10" t="s">
        <v>1906</v>
      </c>
      <c r="C981" s="10" t="s">
        <v>1907</v>
      </c>
      <c r="D981" s="10" t="s">
        <v>330</v>
      </c>
      <c r="E981" s="10" t="s">
        <v>60</v>
      </c>
      <c r="F981" s="161" t="s">
        <v>436</v>
      </c>
      <c r="G981" s="161" t="s">
        <v>4566</v>
      </c>
      <c r="H981" s="4"/>
      <c r="I981" s="4"/>
      <c r="J981" s="4"/>
      <c r="K981" s="4"/>
      <c r="L981" s="4"/>
      <c r="M981" s="4"/>
      <c r="N981" s="4"/>
      <c r="O981" s="4"/>
      <c r="P981" s="5">
        <f>IF(基本情報登録!$D$10="","",IF(基本情報登録!$D$10=登録データ!D981,1,0))</f>
        <v>0</v>
      </c>
      <c r="Q981" s="3"/>
      <c r="R981" s="3"/>
    </row>
    <row r="982" spans="1:18" x14ac:dyDescent="0.25">
      <c r="A982" s="10">
        <v>980</v>
      </c>
      <c r="B982" s="10" t="s">
        <v>1948</v>
      </c>
      <c r="C982" s="10" t="s">
        <v>1949</v>
      </c>
      <c r="D982" s="10" t="s">
        <v>330</v>
      </c>
      <c r="E982" s="10" t="s">
        <v>188</v>
      </c>
      <c r="F982" s="161" t="s">
        <v>131</v>
      </c>
      <c r="G982" s="161" t="s">
        <v>4567</v>
      </c>
      <c r="H982" s="4"/>
      <c r="I982" s="4"/>
      <c r="J982" s="4"/>
      <c r="K982" s="4"/>
      <c r="L982" s="4"/>
      <c r="M982" s="4"/>
      <c r="N982" s="4"/>
      <c r="O982" s="4"/>
      <c r="P982" s="5">
        <f>IF(基本情報登録!$D$10="","",IF(基本情報登録!$D$10=登録データ!D982,1,0))</f>
        <v>0</v>
      </c>
      <c r="Q982" s="3"/>
      <c r="R982" s="3"/>
    </row>
    <row r="983" spans="1:18" x14ac:dyDescent="0.25">
      <c r="A983" s="10">
        <v>981</v>
      </c>
      <c r="B983" s="10" t="s">
        <v>1920</v>
      </c>
      <c r="C983" s="10" t="s">
        <v>1921</v>
      </c>
      <c r="D983" s="10" t="s">
        <v>330</v>
      </c>
      <c r="E983" s="10" t="s">
        <v>60</v>
      </c>
      <c r="F983" s="161" t="s">
        <v>143</v>
      </c>
      <c r="G983" s="161" t="s">
        <v>888</v>
      </c>
      <c r="H983" s="4"/>
      <c r="I983" s="4"/>
      <c r="J983" s="4"/>
      <c r="K983" s="4"/>
      <c r="L983" s="4"/>
      <c r="M983" s="4"/>
      <c r="N983" s="4"/>
      <c r="O983" s="4"/>
      <c r="P983" s="5">
        <f>IF(基本情報登録!$D$10="","",IF(基本情報登録!$D$10=登録データ!D983,1,0))</f>
        <v>0</v>
      </c>
      <c r="Q983" s="3"/>
      <c r="R983" s="3"/>
    </row>
    <row r="984" spans="1:18" x14ac:dyDescent="0.25">
      <c r="A984" s="10">
        <v>982</v>
      </c>
      <c r="B984" s="10" t="s">
        <v>1922</v>
      </c>
      <c r="C984" s="10" t="s">
        <v>1923</v>
      </c>
      <c r="D984" s="10" t="s">
        <v>330</v>
      </c>
      <c r="E984" s="10" t="s">
        <v>95</v>
      </c>
      <c r="F984" s="161" t="s">
        <v>28</v>
      </c>
      <c r="G984" s="161" t="s">
        <v>800</v>
      </c>
      <c r="H984" s="4"/>
      <c r="I984" s="4"/>
      <c r="J984" s="4"/>
      <c r="K984" s="4"/>
      <c r="L984" s="4"/>
      <c r="M984" s="4"/>
      <c r="N984" s="4"/>
      <c r="O984" s="4"/>
      <c r="P984" s="5">
        <f>IF(基本情報登録!$D$10="","",IF(基本情報登録!$D$10=登録データ!D984,1,0))</f>
        <v>0</v>
      </c>
      <c r="Q984" s="3"/>
      <c r="R984" s="3"/>
    </row>
    <row r="985" spans="1:18" x14ac:dyDescent="0.25">
      <c r="A985" s="10">
        <v>983</v>
      </c>
      <c r="B985" s="10" t="s">
        <v>1926</v>
      </c>
      <c r="C985" s="10" t="s">
        <v>1927</v>
      </c>
      <c r="D985" s="10" t="s">
        <v>330</v>
      </c>
      <c r="E985" s="10" t="s">
        <v>95</v>
      </c>
      <c r="F985" s="161" t="s">
        <v>166</v>
      </c>
      <c r="G985" s="161" t="s">
        <v>628</v>
      </c>
      <c r="H985" s="4"/>
      <c r="I985" s="4"/>
      <c r="J985" s="4"/>
      <c r="K985" s="4"/>
      <c r="L985" s="4"/>
      <c r="M985" s="4"/>
      <c r="N985" s="4"/>
      <c r="O985" s="4"/>
      <c r="P985" s="5">
        <f>IF(基本情報登録!$D$10="","",IF(基本情報登録!$D$10=登録データ!D985,1,0))</f>
        <v>0</v>
      </c>
      <c r="Q985" s="3"/>
      <c r="R985" s="3"/>
    </row>
    <row r="986" spans="1:18" x14ac:dyDescent="0.25">
      <c r="A986" s="10">
        <v>984</v>
      </c>
      <c r="B986" s="10" t="s">
        <v>1928</v>
      </c>
      <c r="C986" s="10" t="s">
        <v>1929</v>
      </c>
      <c r="D986" s="10" t="s">
        <v>330</v>
      </c>
      <c r="E986" s="10" t="s">
        <v>95</v>
      </c>
      <c r="F986" s="161" t="s">
        <v>118</v>
      </c>
      <c r="G986" s="161" t="s">
        <v>679</v>
      </c>
      <c r="H986" s="4"/>
      <c r="I986" s="4"/>
      <c r="J986" s="4"/>
      <c r="K986" s="4"/>
      <c r="L986" s="4"/>
      <c r="M986" s="4"/>
      <c r="N986" s="4"/>
      <c r="O986" s="4"/>
      <c r="P986" s="5">
        <f>IF(基本情報登録!$D$10="","",IF(基本情報登録!$D$10=登録データ!D986,1,0))</f>
        <v>0</v>
      </c>
      <c r="Q986" s="3"/>
      <c r="R986" s="3"/>
    </row>
    <row r="987" spans="1:18" x14ac:dyDescent="0.25">
      <c r="A987" s="10">
        <v>985</v>
      </c>
      <c r="B987" s="10" t="s">
        <v>1930</v>
      </c>
      <c r="C987" s="10" t="s">
        <v>1931</v>
      </c>
      <c r="D987" s="10" t="s">
        <v>330</v>
      </c>
      <c r="E987" s="10" t="s">
        <v>95</v>
      </c>
      <c r="F987" s="161" t="s">
        <v>28</v>
      </c>
      <c r="G987" s="161" t="s">
        <v>800</v>
      </c>
      <c r="H987" s="4"/>
      <c r="I987" s="4"/>
      <c r="J987" s="4"/>
      <c r="K987" s="4"/>
      <c r="L987" s="4"/>
      <c r="M987" s="4"/>
      <c r="N987" s="4"/>
      <c r="O987" s="4"/>
      <c r="P987" s="5">
        <f>IF(基本情報登録!$D$10="","",IF(基本情報登録!$D$10=登録データ!D987,1,0))</f>
        <v>0</v>
      </c>
      <c r="Q987" s="3"/>
      <c r="R987" s="3"/>
    </row>
    <row r="988" spans="1:18" x14ac:dyDescent="0.25">
      <c r="A988" s="10">
        <v>986</v>
      </c>
      <c r="B988" s="10" t="s">
        <v>1932</v>
      </c>
      <c r="C988" s="10" t="s">
        <v>1933</v>
      </c>
      <c r="D988" s="10" t="s">
        <v>330</v>
      </c>
      <c r="E988" s="10" t="s">
        <v>95</v>
      </c>
      <c r="F988" s="161" t="s">
        <v>143</v>
      </c>
      <c r="G988" s="161" t="s">
        <v>638</v>
      </c>
      <c r="H988" s="4"/>
      <c r="I988" s="4"/>
      <c r="J988" s="4"/>
      <c r="K988" s="4"/>
      <c r="L988" s="4"/>
      <c r="M988" s="4"/>
      <c r="N988" s="4"/>
      <c r="O988" s="4"/>
      <c r="P988" s="5">
        <f>IF(基本情報登録!$D$10="","",IF(基本情報登録!$D$10=登録データ!D988,1,0))</f>
        <v>0</v>
      </c>
      <c r="Q988" s="3"/>
      <c r="R988" s="3"/>
    </row>
    <row r="989" spans="1:18" x14ac:dyDescent="0.25">
      <c r="A989" s="10">
        <v>987</v>
      </c>
      <c r="B989" s="10" t="s">
        <v>1942</v>
      </c>
      <c r="C989" s="10" t="s">
        <v>1943</v>
      </c>
      <c r="D989" s="10" t="s">
        <v>330</v>
      </c>
      <c r="E989" s="10" t="s">
        <v>188</v>
      </c>
      <c r="F989" s="161" t="s">
        <v>166</v>
      </c>
      <c r="G989" s="161" t="s">
        <v>628</v>
      </c>
      <c r="H989" s="4"/>
      <c r="I989" s="4"/>
      <c r="J989" s="4"/>
      <c r="K989" s="4"/>
      <c r="L989" s="4"/>
      <c r="M989" s="4"/>
      <c r="N989" s="4"/>
      <c r="O989" s="4"/>
      <c r="P989" s="5">
        <f>IF(基本情報登録!$D$10="","",IF(基本情報登録!$D$10=登録データ!D989,1,0))</f>
        <v>0</v>
      </c>
      <c r="Q989" s="3"/>
      <c r="R989" s="3"/>
    </row>
    <row r="990" spans="1:18" x14ac:dyDescent="0.25">
      <c r="A990" s="10">
        <v>988</v>
      </c>
      <c r="B990" s="10" t="s">
        <v>1946</v>
      </c>
      <c r="C990" s="10" t="s">
        <v>1947</v>
      </c>
      <c r="D990" s="10" t="s">
        <v>330</v>
      </c>
      <c r="E990" s="10" t="s">
        <v>188</v>
      </c>
      <c r="F990" s="161" t="s">
        <v>52</v>
      </c>
      <c r="G990" s="161" t="s">
        <v>1068</v>
      </c>
      <c r="H990" s="4"/>
      <c r="I990" s="4"/>
      <c r="J990" s="4"/>
      <c r="K990" s="4"/>
      <c r="L990" s="4"/>
      <c r="M990" s="4"/>
      <c r="N990" s="4"/>
      <c r="O990" s="4"/>
      <c r="P990" s="5">
        <f>IF(基本情報登録!$D$10="","",IF(基本情報登録!$D$10=登録データ!D990,1,0))</f>
        <v>0</v>
      </c>
      <c r="Q990" s="3"/>
      <c r="R990" s="3"/>
    </row>
    <row r="991" spans="1:18" x14ac:dyDescent="0.25">
      <c r="A991" s="10">
        <v>989</v>
      </c>
      <c r="B991" s="10" t="s">
        <v>1924</v>
      </c>
      <c r="C991" s="10" t="s">
        <v>1925</v>
      </c>
      <c r="D991" s="10" t="s">
        <v>330</v>
      </c>
      <c r="E991" s="10" t="s">
        <v>95</v>
      </c>
      <c r="F991" s="161" t="s">
        <v>28</v>
      </c>
      <c r="G991" s="161" t="s">
        <v>4568</v>
      </c>
      <c r="H991" s="4"/>
      <c r="I991" s="4"/>
      <c r="J991" s="4"/>
      <c r="K991" s="4"/>
      <c r="L991" s="4"/>
      <c r="M991" s="4"/>
      <c r="N991" s="4"/>
      <c r="O991" s="4"/>
      <c r="P991" s="5">
        <f>IF(基本情報登録!$D$10="","",IF(基本情報登録!$D$10=登録データ!D991,1,0))</f>
        <v>0</v>
      </c>
      <c r="Q991" s="3"/>
      <c r="R991" s="3"/>
    </row>
    <row r="992" spans="1:18" x14ac:dyDescent="0.25">
      <c r="A992" s="10">
        <v>990</v>
      </c>
      <c r="B992" s="10" t="s">
        <v>1934</v>
      </c>
      <c r="C992" s="10" t="s">
        <v>1935</v>
      </c>
      <c r="D992" s="10" t="s">
        <v>330</v>
      </c>
      <c r="E992" s="10" t="s">
        <v>95</v>
      </c>
      <c r="F992" s="161" t="s">
        <v>118</v>
      </c>
      <c r="G992" s="161" t="s">
        <v>637</v>
      </c>
      <c r="H992" s="4"/>
      <c r="I992" s="4"/>
      <c r="J992" s="4"/>
      <c r="K992" s="4"/>
      <c r="L992" s="4"/>
      <c r="M992" s="4"/>
      <c r="N992" s="4"/>
      <c r="O992" s="4"/>
      <c r="P992" s="5">
        <f>IF(基本情報登録!$D$10="","",IF(基本情報登録!$D$10=登録データ!D992,1,0))</f>
        <v>0</v>
      </c>
      <c r="Q992" s="3"/>
      <c r="R992" s="3"/>
    </row>
    <row r="993" spans="1:18" x14ac:dyDescent="0.25">
      <c r="A993" s="10">
        <v>991</v>
      </c>
      <c r="B993" s="10" t="s">
        <v>1938</v>
      </c>
      <c r="C993" s="10" t="s">
        <v>3635</v>
      </c>
      <c r="D993" s="10" t="s">
        <v>330</v>
      </c>
      <c r="E993" s="10" t="s">
        <v>188</v>
      </c>
      <c r="F993" s="161" t="s">
        <v>96</v>
      </c>
      <c r="G993" s="161" t="s">
        <v>4569</v>
      </c>
      <c r="H993" s="4"/>
      <c r="I993" s="4"/>
      <c r="J993" s="4"/>
      <c r="K993" s="4"/>
      <c r="L993" s="4"/>
      <c r="M993" s="4"/>
      <c r="N993" s="4"/>
      <c r="O993" s="4"/>
      <c r="P993" s="5">
        <f>IF(基本情報登録!$D$10="","",IF(基本情報登録!$D$10=登録データ!D993,1,0))</f>
        <v>0</v>
      </c>
      <c r="Q993" s="3"/>
      <c r="R993" s="3"/>
    </row>
    <row r="994" spans="1:18" x14ac:dyDescent="0.25">
      <c r="A994" s="10">
        <v>992</v>
      </c>
      <c r="B994" s="10" t="s">
        <v>3636</v>
      </c>
      <c r="C994" s="10" t="s">
        <v>1939</v>
      </c>
      <c r="D994" s="10" t="s">
        <v>330</v>
      </c>
      <c r="E994" s="10" t="s">
        <v>188</v>
      </c>
      <c r="F994" s="161" t="s">
        <v>52</v>
      </c>
      <c r="G994" s="161" t="s">
        <v>1377</v>
      </c>
      <c r="H994" s="4"/>
      <c r="I994" s="4"/>
      <c r="J994" s="4"/>
      <c r="K994" s="4"/>
      <c r="L994" s="4"/>
      <c r="M994" s="4"/>
      <c r="N994" s="4"/>
      <c r="O994" s="4"/>
      <c r="P994" s="5">
        <f>IF(基本情報登録!$D$10="","",IF(基本情報登録!$D$10=登録データ!D994,1,0))</f>
        <v>0</v>
      </c>
      <c r="Q994" s="3"/>
      <c r="R994" s="3"/>
    </row>
    <row r="995" spans="1:18" x14ac:dyDescent="0.25">
      <c r="A995" s="10">
        <v>993</v>
      </c>
      <c r="B995" s="10" t="s">
        <v>1940</v>
      </c>
      <c r="C995" s="10" t="s">
        <v>1941</v>
      </c>
      <c r="D995" s="10" t="s">
        <v>330</v>
      </c>
      <c r="E995" s="10" t="s">
        <v>188</v>
      </c>
      <c r="F995" s="161" t="s">
        <v>28</v>
      </c>
      <c r="G995" s="161" t="s">
        <v>2579</v>
      </c>
      <c r="H995" s="4"/>
      <c r="I995" s="4"/>
      <c r="J995" s="4"/>
      <c r="K995" s="4"/>
      <c r="L995" s="4"/>
      <c r="M995" s="4"/>
      <c r="N995" s="4"/>
      <c r="O995" s="4"/>
      <c r="P995" s="5">
        <f>IF(基本情報登録!$D$10="","",IF(基本情報登録!$D$10=登録データ!D995,1,0))</f>
        <v>0</v>
      </c>
      <c r="Q995" s="3"/>
      <c r="R995" s="3"/>
    </row>
    <row r="996" spans="1:18" x14ac:dyDescent="0.25">
      <c r="A996" s="10">
        <v>994</v>
      </c>
      <c r="B996" s="10" t="s">
        <v>1944</v>
      </c>
      <c r="C996" s="10" t="s">
        <v>1945</v>
      </c>
      <c r="D996" s="10" t="s">
        <v>330</v>
      </c>
      <c r="E996" s="10" t="s">
        <v>188</v>
      </c>
      <c r="F996" s="161" t="s">
        <v>118</v>
      </c>
      <c r="G996" s="161" t="s">
        <v>1978</v>
      </c>
      <c r="H996" s="4"/>
      <c r="I996" s="4"/>
      <c r="J996" s="4"/>
      <c r="K996" s="4"/>
      <c r="L996" s="4"/>
      <c r="M996" s="4"/>
      <c r="N996" s="4"/>
      <c r="O996" s="4"/>
      <c r="P996" s="5">
        <f>IF(基本情報登録!$D$10="","",IF(基本情報登録!$D$10=登録データ!D996,1,0))</f>
        <v>0</v>
      </c>
      <c r="Q996" s="3"/>
      <c r="R996" s="3"/>
    </row>
    <row r="997" spans="1:18" x14ac:dyDescent="0.25">
      <c r="A997" s="10">
        <v>995</v>
      </c>
      <c r="B997" s="10" t="s">
        <v>3637</v>
      </c>
      <c r="C997" s="10" t="s">
        <v>1936</v>
      </c>
      <c r="D997" s="10" t="s">
        <v>330</v>
      </c>
      <c r="E997" s="10" t="s">
        <v>95</v>
      </c>
      <c r="F997" s="161" t="s">
        <v>28</v>
      </c>
      <c r="G997" s="161" t="s">
        <v>1937</v>
      </c>
      <c r="H997" s="4"/>
      <c r="I997" s="4"/>
      <c r="J997" s="4"/>
      <c r="K997" s="4"/>
      <c r="L997" s="4"/>
      <c r="M997" s="4"/>
      <c r="N997" s="4"/>
      <c r="O997" s="4"/>
      <c r="P997" s="5">
        <f>IF(基本情報登録!$D$10="","",IF(基本情報登録!$D$10=登録データ!D997,1,0))</f>
        <v>0</v>
      </c>
      <c r="Q997" s="3"/>
      <c r="R997" s="3"/>
    </row>
    <row r="998" spans="1:18" x14ac:dyDescent="0.25">
      <c r="A998" s="10">
        <v>996</v>
      </c>
      <c r="B998" s="10" t="s">
        <v>3638</v>
      </c>
      <c r="C998" s="10" t="s">
        <v>3639</v>
      </c>
      <c r="D998" s="10" t="s">
        <v>330</v>
      </c>
      <c r="E998" s="10" t="s">
        <v>989</v>
      </c>
      <c r="F998" s="161" t="s">
        <v>151</v>
      </c>
      <c r="G998" s="161" t="s">
        <v>4570</v>
      </c>
      <c r="H998" s="4"/>
      <c r="I998" s="4"/>
      <c r="J998" s="4"/>
      <c r="K998" s="4"/>
      <c r="L998" s="4"/>
      <c r="M998" s="4"/>
      <c r="N998" s="4"/>
      <c r="O998" s="4"/>
      <c r="P998" s="5">
        <f>IF(基本情報登録!$D$10="","",IF(基本情報登録!$D$10=登録データ!D998,1,0))</f>
        <v>0</v>
      </c>
      <c r="Q998" s="3"/>
      <c r="R998" s="3"/>
    </row>
    <row r="999" spans="1:18" x14ac:dyDescent="0.25">
      <c r="A999" s="10">
        <v>997</v>
      </c>
      <c r="B999" s="10" t="s">
        <v>3640</v>
      </c>
      <c r="C999" s="10" t="s">
        <v>3641</v>
      </c>
      <c r="D999" s="10" t="s">
        <v>330</v>
      </c>
      <c r="E999" s="10" t="s">
        <v>989</v>
      </c>
      <c r="F999" s="161" t="s">
        <v>436</v>
      </c>
      <c r="G999" s="161" t="s">
        <v>4571</v>
      </c>
      <c r="H999" s="4"/>
      <c r="I999" s="4"/>
      <c r="J999" s="4"/>
      <c r="K999" s="4"/>
      <c r="L999" s="4"/>
      <c r="M999" s="4"/>
      <c r="N999" s="4"/>
      <c r="O999" s="4"/>
      <c r="P999" s="5">
        <f>IF(基本情報登録!$D$10="","",IF(基本情報登録!$D$10=登録データ!D999,1,0))</f>
        <v>0</v>
      </c>
      <c r="Q999" s="3"/>
      <c r="R999" s="3"/>
    </row>
    <row r="1000" spans="1:18" x14ac:dyDescent="0.25">
      <c r="A1000" s="10">
        <v>998</v>
      </c>
      <c r="B1000" s="10" t="s">
        <v>3642</v>
      </c>
      <c r="C1000" s="10" t="s">
        <v>3643</v>
      </c>
      <c r="D1000" s="10" t="s">
        <v>330</v>
      </c>
      <c r="E1000" s="10" t="s">
        <v>989</v>
      </c>
      <c r="F1000" s="161" t="s">
        <v>28</v>
      </c>
      <c r="G1000" s="161" t="s">
        <v>4568</v>
      </c>
      <c r="H1000" s="4"/>
      <c r="I1000" s="4"/>
      <c r="J1000" s="4"/>
      <c r="K1000" s="4"/>
      <c r="L1000" s="4"/>
      <c r="M1000" s="4"/>
      <c r="N1000" s="4"/>
      <c r="O1000" s="4"/>
      <c r="P1000" s="5">
        <f>IF(基本情報登録!$D$10="","",IF(基本情報登録!$D$10=登録データ!D1000,1,0))</f>
        <v>0</v>
      </c>
      <c r="Q1000" s="3"/>
      <c r="R1000" s="3"/>
    </row>
    <row r="1001" spans="1:18" x14ac:dyDescent="0.25">
      <c r="A1001" s="10">
        <v>999</v>
      </c>
      <c r="B1001" s="10" t="s">
        <v>3644</v>
      </c>
      <c r="C1001" s="10" t="s">
        <v>3645</v>
      </c>
      <c r="D1001" s="10" t="s">
        <v>330</v>
      </c>
      <c r="E1001" s="10" t="s">
        <v>989</v>
      </c>
      <c r="F1001" s="161" t="s">
        <v>28</v>
      </c>
      <c r="G1001" s="161" t="s">
        <v>4571</v>
      </c>
      <c r="H1001" s="4"/>
      <c r="I1001" s="4"/>
      <c r="J1001" s="4"/>
      <c r="K1001" s="4"/>
      <c r="L1001" s="4"/>
      <c r="M1001" s="4"/>
      <c r="N1001" s="4"/>
      <c r="O1001" s="4"/>
      <c r="P1001" s="5">
        <f>IF(基本情報登録!$D$10="","",IF(基本情報登録!$D$10=登録データ!D1001,1,0))</f>
        <v>0</v>
      </c>
      <c r="Q1001" s="3"/>
      <c r="R1001" s="3"/>
    </row>
    <row r="1002" spans="1:18" x14ac:dyDescent="0.25">
      <c r="A1002" s="10">
        <v>1000</v>
      </c>
      <c r="B1002" s="10" t="s">
        <v>3646</v>
      </c>
      <c r="C1002" s="10" t="s">
        <v>3647</v>
      </c>
      <c r="D1002" s="10" t="s">
        <v>330</v>
      </c>
      <c r="E1002" s="10" t="s">
        <v>989</v>
      </c>
      <c r="F1002" s="161" t="s">
        <v>421</v>
      </c>
      <c r="G1002" s="161" t="s">
        <v>4572</v>
      </c>
      <c r="H1002" s="4"/>
      <c r="I1002" s="4"/>
      <c r="J1002" s="4"/>
      <c r="K1002" s="4"/>
      <c r="L1002" s="4"/>
      <c r="M1002" s="4"/>
      <c r="N1002" s="4"/>
      <c r="O1002" s="4"/>
      <c r="P1002" s="5">
        <f>IF(基本情報登録!$D$10="","",IF(基本情報登録!$D$10=登録データ!D1002,1,0))</f>
        <v>0</v>
      </c>
      <c r="Q1002" s="3"/>
      <c r="R1002" s="3"/>
    </row>
    <row r="1003" spans="1:18" x14ac:dyDescent="0.25">
      <c r="A1003" s="10">
        <v>1001</v>
      </c>
      <c r="B1003" s="10" t="s">
        <v>3648</v>
      </c>
      <c r="C1003" s="10" t="s">
        <v>3649</v>
      </c>
      <c r="D1003" s="10" t="s">
        <v>330</v>
      </c>
      <c r="E1003" s="10" t="s">
        <v>989</v>
      </c>
      <c r="F1003" s="161" t="s">
        <v>28</v>
      </c>
      <c r="G1003" s="161" t="s">
        <v>4573</v>
      </c>
      <c r="H1003" s="4"/>
      <c r="I1003" s="4"/>
      <c r="J1003" s="4"/>
      <c r="K1003" s="4"/>
      <c r="L1003" s="4"/>
      <c r="M1003" s="4"/>
      <c r="N1003" s="4"/>
      <c r="O1003" s="4"/>
      <c r="P1003" s="5">
        <f>IF(基本情報登録!$D$10="","",IF(基本情報登録!$D$10=登録データ!D1003,1,0))</f>
        <v>0</v>
      </c>
      <c r="Q1003" s="3"/>
      <c r="R1003" s="3"/>
    </row>
    <row r="1004" spans="1:18" x14ac:dyDescent="0.25">
      <c r="A1004" s="10">
        <v>1002</v>
      </c>
      <c r="B1004" s="10" t="s">
        <v>3650</v>
      </c>
      <c r="C1004" s="10" t="s">
        <v>3651</v>
      </c>
      <c r="D1004" s="10" t="s">
        <v>330</v>
      </c>
      <c r="E1004" s="10" t="s">
        <v>989</v>
      </c>
      <c r="F1004" s="161" t="s">
        <v>131</v>
      </c>
      <c r="G1004" s="161" t="s">
        <v>917</v>
      </c>
      <c r="H1004" s="4"/>
      <c r="I1004" s="4"/>
      <c r="J1004" s="4"/>
      <c r="K1004" s="4"/>
      <c r="L1004" s="4"/>
      <c r="M1004" s="4"/>
      <c r="N1004" s="4"/>
      <c r="O1004" s="4"/>
      <c r="P1004" s="5">
        <f>IF(基本情報登録!$D$10="","",IF(基本情報登録!$D$10=登録データ!D1004,1,0))</f>
        <v>0</v>
      </c>
      <c r="Q1004" s="3"/>
      <c r="R1004" s="3"/>
    </row>
    <row r="1005" spans="1:18" x14ac:dyDescent="0.25">
      <c r="A1005" s="10">
        <v>1003</v>
      </c>
      <c r="B1005" s="10" t="s">
        <v>3652</v>
      </c>
      <c r="C1005" s="10" t="s">
        <v>3653</v>
      </c>
      <c r="D1005" s="10" t="s">
        <v>330</v>
      </c>
      <c r="E1005" s="10" t="s">
        <v>989</v>
      </c>
      <c r="F1005" s="161" t="s">
        <v>118</v>
      </c>
      <c r="G1005" s="161" t="s">
        <v>4574</v>
      </c>
      <c r="H1005" s="4"/>
      <c r="I1005" s="4"/>
      <c r="J1005" s="4"/>
      <c r="K1005" s="4"/>
      <c r="L1005" s="4"/>
      <c r="M1005" s="4"/>
      <c r="N1005" s="4"/>
      <c r="O1005" s="4"/>
      <c r="P1005" s="5">
        <f>IF(基本情報登録!$D$10="","",IF(基本情報登録!$D$10=登録データ!D1005,1,0))</f>
        <v>0</v>
      </c>
      <c r="Q1005" s="3"/>
      <c r="R1005" s="3"/>
    </row>
    <row r="1006" spans="1:18" x14ac:dyDescent="0.25">
      <c r="A1006" s="10">
        <v>1004</v>
      </c>
      <c r="B1006" s="10" t="s">
        <v>3654</v>
      </c>
      <c r="C1006" s="10" t="s">
        <v>3655</v>
      </c>
      <c r="D1006" s="10" t="s">
        <v>330</v>
      </c>
      <c r="E1006" s="10" t="s">
        <v>989</v>
      </c>
      <c r="F1006" s="161" t="s">
        <v>166</v>
      </c>
      <c r="G1006" s="161" t="s">
        <v>4575</v>
      </c>
      <c r="H1006" s="4"/>
      <c r="I1006" s="4"/>
      <c r="J1006" s="4"/>
      <c r="K1006" s="4"/>
      <c r="L1006" s="4"/>
      <c r="M1006" s="4"/>
      <c r="N1006" s="4"/>
      <c r="O1006" s="4"/>
      <c r="P1006" s="5">
        <f>IF(基本情報登録!$D$10="","",IF(基本情報登録!$D$10=登録データ!D1006,1,0))</f>
        <v>0</v>
      </c>
      <c r="Q1006" s="3"/>
      <c r="R1006" s="3"/>
    </row>
    <row r="1007" spans="1:18" x14ac:dyDescent="0.25">
      <c r="A1007" s="10">
        <v>1005</v>
      </c>
      <c r="B1007" s="10" t="s">
        <v>3656</v>
      </c>
      <c r="C1007" s="10" t="s">
        <v>3657</v>
      </c>
      <c r="D1007" s="10" t="s">
        <v>330</v>
      </c>
      <c r="E1007" s="10" t="s">
        <v>989</v>
      </c>
      <c r="F1007" s="161" t="s">
        <v>28</v>
      </c>
      <c r="G1007" s="161" t="s">
        <v>4568</v>
      </c>
      <c r="H1007" s="4"/>
      <c r="I1007" s="4"/>
      <c r="J1007" s="4"/>
      <c r="K1007" s="4"/>
      <c r="L1007" s="4"/>
      <c r="M1007" s="4"/>
      <c r="N1007" s="4"/>
      <c r="O1007" s="4"/>
      <c r="P1007" s="5">
        <f>IF(基本情報登録!$D$10="","",IF(基本情報登録!$D$10=登録データ!D1007,1,0))</f>
        <v>0</v>
      </c>
      <c r="Q1007" s="3"/>
      <c r="R1007" s="3"/>
    </row>
    <row r="1008" spans="1:18" x14ac:dyDescent="0.25">
      <c r="A1008" s="10">
        <v>1006</v>
      </c>
      <c r="B1008" s="10" t="s">
        <v>3658</v>
      </c>
      <c r="C1008" s="10" t="s">
        <v>3659</v>
      </c>
      <c r="D1008" s="10" t="s">
        <v>330</v>
      </c>
      <c r="E1008" s="10" t="s">
        <v>989</v>
      </c>
      <c r="F1008" s="161" t="s">
        <v>52</v>
      </c>
      <c r="G1008" s="161" t="s">
        <v>4576</v>
      </c>
      <c r="H1008" s="4"/>
      <c r="I1008" s="4"/>
      <c r="J1008" s="4"/>
      <c r="K1008" s="4"/>
      <c r="L1008" s="4"/>
      <c r="M1008" s="4"/>
      <c r="N1008" s="4"/>
      <c r="O1008" s="4"/>
      <c r="P1008" s="5">
        <f>IF(基本情報登録!$D$10="","",IF(基本情報登録!$D$10=登録データ!D1008,1,0))</f>
        <v>0</v>
      </c>
      <c r="Q1008" s="3"/>
      <c r="R1008" s="3"/>
    </row>
    <row r="1009" spans="1:18" x14ac:dyDescent="0.25">
      <c r="A1009" s="10">
        <v>1007</v>
      </c>
      <c r="B1009" s="10" t="s">
        <v>3660</v>
      </c>
      <c r="C1009" s="10" t="s">
        <v>3661</v>
      </c>
      <c r="D1009" s="10" t="s">
        <v>330</v>
      </c>
      <c r="E1009" s="10" t="s">
        <v>989</v>
      </c>
      <c r="F1009" s="161" t="s">
        <v>28</v>
      </c>
      <c r="G1009" s="161" t="s">
        <v>4568</v>
      </c>
      <c r="H1009" s="4"/>
      <c r="I1009" s="4"/>
      <c r="J1009" s="4"/>
      <c r="K1009" s="4"/>
      <c r="L1009" s="4"/>
      <c r="M1009" s="4"/>
      <c r="N1009" s="4"/>
      <c r="O1009" s="4"/>
      <c r="P1009" s="5">
        <f>IF(基本情報登録!$D$10="","",IF(基本情報登録!$D$10=登録データ!D1009,1,0))</f>
        <v>0</v>
      </c>
      <c r="Q1009" s="3"/>
      <c r="R1009" s="3"/>
    </row>
    <row r="1010" spans="1:18" x14ac:dyDescent="0.25">
      <c r="A1010" s="10">
        <v>1008</v>
      </c>
      <c r="B1010" s="10" t="s">
        <v>3662</v>
      </c>
      <c r="C1010" s="10" t="s">
        <v>3663</v>
      </c>
      <c r="D1010" s="10" t="s">
        <v>330</v>
      </c>
      <c r="E1010" s="10" t="s">
        <v>989</v>
      </c>
      <c r="F1010" s="161" t="s">
        <v>87</v>
      </c>
      <c r="G1010" s="161" t="s">
        <v>1244</v>
      </c>
      <c r="H1010" s="4"/>
      <c r="I1010" s="4"/>
      <c r="J1010" s="4"/>
      <c r="K1010" s="4"/>
      <c r="L1010" s="4"/>
      <c r="M1010" s="4"/>
      <c r="N1010" s="4"/>
      <c r="O1010" s="4"/>
      <c r="P1010" s="5">
        <f>IF(基本情報登録!$D$10="","",IF(基本情報登録!$D$10=登録データ!D1010,1,0))</f>
        <v>0</v>
      </c>
      <c r="Q1010" s="3"/>
      <c r="R1010" s="3"/>
    </row>
    <row r="1011" spans="1:18" x14ac:dyDescent="0.25">
      <c r="A1011" s="10">
        <v>1009</v>
      </c>
      <c r="B1011" s="10" t="s">
        <v>3664</v>
      </c>
      <c r="C1011" s="10" t="s">
        <v>3665</v>
      </c>
      <c r="D1011" s="10" t="s">
        <v>330</v>
      </c>
      <c r="E1011" s="10" t="s">
        <v>989</v>
      </c>
      <c r="F1011" s="161" t="s">
        <v>136</v>
      </c>
      <c r="G1011" s="161" t="s">
        <v>4577</v>
      </c>
      <c r="H1011" s="4"/>
      <c r="I1011" s="4"/>
      <c r="J1011" s="4"/>
      <c r="K1011" s="4"/>
      <c r="L1011" s="4"/>
      <c r="M1011" s="4"/>
      <c r="N1011" s="4"/>
      <c r="O1011" s="4"/>
      <c r="P1011" s="5">
        <f>IF(基本情報登録!$D$10="","",IF(基本情報登録!$D$10=登録データ!D1011,1,0))</f>
        <v>0</v>
      </c>
      <c r="Q1011" s="3"/>
      <c r="R1011" s="3"/>
    </row>
    <row r="1012" spans="1:18" x14ac:dyDescent="0.25">
      <c r="A1012" s="10">
        <v>1010</v>
      </c>
      <c r="B1012" s="10" t="s">
        <v>3666</v>
      </c>
      <c r="C1012" s="10" t="s">
        <v>3667</v>
      </c>
      <c r="D1012" s="10" t="s">
        <v>330</v>
      </c>
      <c r="E1012" s="10" t="s">
        <v>989</v>
      </c>
      <c r="F1012" s="161" t="s">
        <v>28</v>
      </c>
      <c r="G1012" s="161" t="s">
        <v>4568</v>
      </c>
      <c r="H1012" s="4"/>
      <c r="I1012" s="4"/>
      <c r="J1012" s="4"/>
      <c r="K1012" s="4"/>
      <c r="L1012" s="4"/>
      <c r="M1012" s="4"/>
      <c r="N1012" s="4"/>
      <c r="O1012" s="4"/>
      <c r="P1012" s="5">
        <f>IF(基本情報登録!$D$10="","",IF(基本情報登録!$D$10=登録データ!D1012,1,0))</f>
        <v>0</v>
      </c>
      <c r="Q1012" s="3"/>
      <c r="R1012" s="3"/>
    </row>
    <row r="1013" spans="1:18" x14ac:dyDescent="0.25">
      <c r="A1013" s="10">
        <v>1011</v>
      </c>
      <c r="B1013" s="10" t="s">
        <v>3668</v>
      </c>
      <c r="C1013" s="10" t="s">
        <v>3669</v>
      </c>
      <c r="D1013" s="10" t="s">
        <v>330</v>
      </c>
      <c r="E1013" s="10" t="s">
        <v>989</v>
      </c>
      <c r="F1013" s="161" t="s">
        <v>28</v>
      </c>
      <c r="G1013" s="161" t="s">
        <v>4578</v>
      </c>
      <c r="H1013" s="4"/>
      <c r="I1013" s="4"/>
      <c r="J1013" s="4"/>
      <c r="K1013" s="4"/>
      <c r="L1013" s="4"/>
      <c r="M1013" s="4"/>
      <c r="N1013" s="4"/>
      <c r="O1013" s="4"/>
      <c r="P1013" s="5">
        <f>IF(基本情報登録!$D$10="","",IF(基本情報登録!$D$10=登録データ!D1013,1,0))</f>
        <v>0</v>
      </c>
      <c r="Q1013" s="3"/>
      <c r="R1013" s="3"/>
    </row>
    <row r="1014" spans="1:18" x14ac:dyDescent="0.25">
      <c r="A1014" s="10">
        <v>1012</v>
      </c>
      <c r="B1014" s="10" t="s">
        <v>1882</v>
      </c>
      <c r="C1014" s="10" t="s">
        <v>1883</v>
      </c>
      <c r="D1014" s="10" t="s">
        <v>46</v>
      </c>
      <c r="E1014" s="10" t="s">
        <v>60</v>
      </c>
      <c r="F1014" s="161" t="s">
        <v>143</v>
      </c>
      <c r="G1014" s="161" t="s">
        <v>1382</v>
      </c>
      <c r="H1014" s="4"/>
      <c r="I1014" s="4"/>
      <c r="J1014" s="4"/>
      <c r="K1014" s="4"/>
      <c r="L1014" s="4"/>
      <c r="M1014" s="4"/>
      <c r="N1014" s="4"/>
      <c r="O1014" s="4"/>
      <c r="P1014" s="5">
        <f>IF(基本情報登録!$D$10="","",IF(基本情報登録!$D$10=登録データ!D1014,1,0))</f>
        <v>0</v>
      </c>
      <c r="Q1014" s="3"/>
      <c r="R1014" s="3"/>
    </row>
    <row r="1015" spans="1:18" x14ac:dyDescent="0.25">
      <c r="A1015" s="10">
        <v>1013</v>
      </c>
      <c r="B1015" s="10" t="s">
        <v>1884</v>
      </c>
      <c r="C1015" s="10" t="s">
        <v>1885</v>
      </c>
      <c r="D1015" s="10" t="s">
        <v>46</v>
      </c>
      <c r="E1015" s="10" t="s">
        <v>60</v>
      </c>
      <c r="F1015" s="161" t="s">
        <v>143</v>
      </c>
      <c r="G1015" s="161" t="s">
        <v>1195</v>
      </c>
      <c r="H1015" s="4"/>
      <c r="I1015" s="4"/>
      <c r="J1015" s="4"/>
      <c r="K1015" s="4"/>
      <c r="L1015" s="4"/>
      <c r="M1015" s="4"/>
      <c r="N1015" s="4"/>
      <c r="O1015" s="4"/>
      <c r="P1015" s="5">
        <f>IF(基本情報登録!$D$10="","",IF(基本情報登録!$D$10=登録データ!D1015,1,0))</f>
        <v>0</v>
      </c>
      <c r="Q1015" s="3"/>
      <c r="R1015" s="3"/>
    </row>
    <row r="1016" spans="1:18" x14ac:dyDescent="0.25">
      <c r="A1016" s="10">
        <v>1014</v>
      </c>
      <c r="B1016" s="10" t="s">
        <v>1886</v>
      </c>
      <c r="C1016" s="10" t="s">
        <v>1887</v>
      </c>
      <c r="D1016" s="10" t="s">
        <v>46</v>
      </c>
      <c r="E1016" s="10" t="s">
        <v>60</v>
      </c>
      <c r="F1016" s="161" t="s">
        <v>143</v>
      </c>
      <c r="G1016" s="161" t="s">
        <v>1061</v>
      </c>
      <c r="H1016" s="4"/>
      <c r="I1016" s="4"/>
      <c r="J1016" s="4"/>
      <c r="K1016" s="4"/>
      <c r="L1016" s="4"/>
      <c r="M1016" s="4"/>
      <c r="N1016" s="4"/>
      <c r="O1016" s="4"/>
      <c r="P1016" s="5">
        <f>IF(基本情報登録!$D$10="","",IF(基本情報登録!$D$10=登録データ!D1016,1,0))</f>
        <v>0</v>
      </c>
      <c r="Q1016" s="3"/>
      <c r="R1016" s="3"/>
    </row>
    <row r="1017" spans="1:18" x14ac:dyDescent="0.25">
      <c r="A1017" s="10">
        <v>1015</v>
      </c>
      <c r="B1017" s="10" t="s">
        <v>3670</v>
      </c>
      <c r="C1017" s="10" t="s">
        <v>1892</v>
      </c>
      <c r="D1017" s="10" t="s">
        <v>46</v>
      </c>
      <c r="E1017" s="10" t="s">
        <v>95</v>
      </c>
      <c r="F1017" s="161" t="s">
        <v>143</v>
      </c>
      <c r="G1017" s="161" t="s">
        <v>638</v>
      </c>
      <c r="H1017" s="4"/>
      <c r="I1017" s="4"/>
      <c r="J1017" s="4"/>
      <c r="K1017" s="4"/>
      <c r="L1017" s="4"/>
      <c r="M1017" s="4"/>
      <c r="N1017" s="4"/>
      <c r="O1017" s="4"/>
      <c r="P1017" s="5">
        <f>IF(基本情報登録!$D$10="","",IF(基本情報登録!$D$10=登録データ!D1017,1,0))</f>
        <v>0</v>
      </c>
      <c r="Q1017" s="3"/>
      <c r="R1017" s="3"/>
    </row>
    <row r="1018" spans="1:18" x14ac:dyDescent="0.25">
      <c r="A1018" s="10">
        <v>1016</v>
      </c>
      <c r="B1018" s="10" t="s">
        <v>1893</v>
      </c>
      <c r="C1018" s="10" t="s">
        <v>3671</v>
      </c>
      <c r="D1018" s="10" t="s">
        <v>46</v>
      </c>
      <c r="E1018" s="10" t="s">
        <v>95</v>
      </c>
      <c r="F1018" s="161" t="s">
        <v>143</v>
      </c>
      <c r="G1018" s="161" t="s">
        <v>1385</v>
      </c>
      <c r="H1018" s="4"/>
      <c r="I1018" s="4"/>
      <c r="J1018" s="4"/>
      <c r="K1018" s="4"/>
      <c r="L1018" s="4"/>
      <c r="M1018" s="4"/>
      <c r="N1018" s="4"/>
      <c r="O1018" s="4"/>
      <c r="P1018" s="5">
        <f>IF(基本情報登録!$D$10="","",IF(基本情報登録!$D$10=登録データ!D1018,1,0))</f>
        <v>0</v>
      </c>
      <c r="Q1018" s="3"/>
      <c r="R1018" s="3"/>
    </row>
    <row r="1019" spans="1:18" x14ac:dyDescent="0.25">
      <c r="A1019" s="10">
        <v>1017</v>
      </c>
      <c r="B1019" s="10" t="s">
        <v>1888</v>
      </c>
      <c r="C1019" s="10" t="s">
        <v>1889</v>
      </c>
      <c r="D1019" s="10" t="s">
        <v>46</v>
      </c>
      <c r="E1019" s="10" t="s">
        <v>95</v>
      </c>
      <c r="F1019" s="161" t="s">
        <v>143</v>
      </c>
      <c r="G1019" s="161" t="s">
        <v>1195</v>
      </c>
      <c r="H1019" s="4"/>
      <c r="I1019" s="4"/>
      <c r="J1019" s="4"/>
      <c r="K1019" s="4"/>
      <c r="L1019" s="4"/>
      <c r="M1019" s="4"/>
      <c r="N1019" s="4"/>
      <c r="O1019" s="4"/>
      <c r="P1019" s="5">
        <f>IF(基本情報登録!$D$10="","",IF(基本情報登録!$D$10=登録データ!D1019,1,0))</f>
        <v>0</v>
      </c>
      <c r="Q1019" s="3"/>
      <c r="R1019" s="3"/>
    </row>
    <row r="1020" spans="1:18" x14ac:dyDescent="0.25">
      <c r="A1020" s="10">
        <v>1018</v>
      </c>
      <c r="B1020" s="10" t="s">
        <v>1890</v>
      </c>
      <c r="C1020" s="10" t="s">
        <v>1891</v>
      </c>
      <c r="D1020" s="10" t="s">
        <v>46</v>
      </c>
      <c r="E1020" s="10" t="s">
        <v>95</v>
      </c>
      <c r="F1020" s="161" t="s">
        <v>143</v>
      </c>
      <c r="G1020" s="161" t="s">
        <v>1870</v>
      </c>
      <c r="H1020" s="4"/>
      <c r="I1020" s="4"/>
      <c r="J1020" s="4"/>
      <c r="K1020" s="4"/>
      <c r="L1020" s="4"/>
      <c r="M1020" s="4"/>
      <c r="N1020" s="4"/>
      <c r="O1020" s="4"/>
      <c r="P1020" s="5">
        <f>IF(基本情報登録!$D$10="","",IF(基本情報登録!$D$10=登録データ!D1020,1,0))</f>
        <v>0</v>
      </c>
      <c r="Q1020" s="3"/>
      <c r="R1020" s="3"/>
    </row>
    <row r="1021" spans="1:18" x14ac:dyDescent="0.25">
      <c r="A1021" s="10">
        <v>1019</v>
      </c>
      <c r="B1021" s="10" t="s">
        <v>1894</v>
      </c>
      <c r="C1021" s="10" t="s">
        <v>1895</v>
      </c>
      <c r="D1021" s="10" t="s">
        <v>46</v>
      </c>
      <c r="E1021" s="10" t="s">
        <v>95</v>
      </c>
      <c r="F1021" s="161" t="s">
        <v>143</v>
      </c>
      <c r="G1021" s="161" t="s">
        <v>888</v>
      </c>
      <c r="H1021" s="4"/>
      <c r="I1021" s="4"/>
      <c r="J1021" s="4"/>
      <c r="K1021" s="4"/>
      <c r="L1021" s="4"/>
      <c r="M1021" s="4"/>
      <c r="N1021" s="4"/>
      <c r="O1021" s="4"/>
      <c r="P1021" s="5">
        <f>IF(基本情報登録!$D$10="","",IF(基本情報登録!$D$10=登録データ!D1021,1,0))</f>
        <v>0</v>
      </c>
      <c r="Q1021" s="3"/>
      <c r="R1021" s="3"/>
    </row>
    <row r="1022" spans="1:18" x14ac:dyDescent="0.25">
      <c r="A1022" s="10">
        <v>1020</v>
      </c>
      <c r="B1022" s="10" t="s">
        <v>2309</v>
      </c>
      <c r="C1022" s="10" t="s">
        <v>2310</v>
      </c>
      <c r="D1022" s="10" t="s">
        <v>46</v>
      </c>
      <c r="E1022" s="10" t="s">
        <v>188</v>
      </c>
      <c r="F1022" s="161" t="s">
        <v>143</v>
      </c>
      <c r="G1022" s="161" t="s">
        <v>1390</v>
      </c>
      <c r="H1022" s="4"/>
      <c r="I1022" s="4"/>
      <c r="J1022" s="4"/>
      <c r="K1022" s="4"/>
      <c r="L1022" s="4"/>
      <c r="M1022" s="4"/>
      <c r="N1022" s="4"/>
      <c r="O1022" s="4"/>
      <c r="P1022" s="5">
        <f>IF(基本情報登録!$D$10="","",IF(基本情報登録!$D$10=登録データ!D1022,1,0))</f>
        <v>0</v>
      </c>
      <c r="Q1022" s="3"/>
      <c r="R1022" s="3"/>
    </row>
    <row r="1023" spans="1:18" x14ac:dyDescent="0.25">
      <c r="A1023" s="10">
        <v>1021</v>
      </c>
      <c r="B1023" s="10" t="s">
        <v>1896</v>
      </c>
      <c r="C1023" s="10" t="s">
        <v>1897</v>
      </c>
      <c r="D1023" s="10" t="s">
        <v>46</v>
      </c>
      <c r="E1023" s="10" t="s">
        <v>188</v>
      </c>
      <c r="F1023" s="161" t="s">
        <v>143</v>
      </c>
      <c r="G1023" s="161" t="s">
        <v>1195</v>
      </c>
      <c r="H1023" s="4"/>
      <c r="I1023" s="4"/>
      <c r="J1023" s="4"/>
      <c r="K1023" s="4"/>
      <c r="L1023" s="4"/>
      <c r="M1023" s="4"/>
      <c r="N1023" s="4"/>
      <c r="O1023" s="4"/>
      <c r="P1023" s="5">
        <f>IF(基本情報登録!$D$10="","",IF(基本情報登録!$D$10=登録データ!D1023,1,0))</f>
        <v>0</v>
      </c>
      <c r="Q1023" s="3"/>
      <c r="R1023" s="3"/>
    </row>
    <row r="1024" spans="1:18" x14ac:dyDescent="0.25">
      <c r="A1024" s="10">
        <v>1022</v>
      </c>
      <c r="B1024" s="10" t="s">
        <v>1898</v>
      </c>
      <c r="C1024" s="10" t="s">
        <v>1899</v>
      </c>
      <c r="D1024" s="10" t="s">
        <v>46</v>
      </c>
      <c r="E1024" s="10" t="s">
        <v>188</v>
      </c>
      <c r="F1024" s="161" t="s">
        <v>143</v>
      </c>
      <c r="G1024" s="161" t="s">
        <v>1382</v>
      </c>
      <c r="H1024" s="4"/>
      <c r="I1024" s="4"/>
      <c r="J1024" s="4"/>
      <c r="K1024" s="4"/>
      <c r="L1024" s="4"/>
      <c r="M1024" s="4"/>
      <c r="N1024" s="4"/>
      <c r="O1024" s="4"/>
      <c r="P1024" s="5">
        <f>IF(基本情報登録!$D$10="","",IF(基本情報登録!$D$10=登録データ!D1024,1,0))</f>
        <v>0</v>
      </c>
      <c r="Q1024" s="3"/>
      <c r="R1024" s="3"/>
    </row>
    <row r="1025" spans="1:18" x14ac:dyDescent="0.25">
      <c r="A1025" s="10">
        <v>1023</v>
      </c>
      <c r="B1025" s="10" t="s">
        <v>1900</v>
      </c>
      <c r="C1025" s="10" t="s">
        <v>1901</v>
      </c>
      <c r="D1025" s="10" t="s">
        <v>46</v>
      </c>
      <c r="E1025" s="10" t="s">
        <v>188</v>
      </c>
      <c r="F1025" s="161" t="s">
        <v>143</v>
      </c>
      <c r="G1025" s="161" t="s">
        <v>1106</v>
      </c>
      <c r="H1025" s="4"/>
      <c r="I1025" s="4"/>
      <c r="J1025" s="4"/>
      <c r="K1025" s="4"/>
      <c r="L1025" s="4"/>
      <c r="M1025" s="4"/>
      <c r="N1025" s="4"/>
      <c r="O1025" s="4"/>
      <c r="P1025" s="5">
        <f>IF(基本情報登録!$D$10="","",IF(基本情報登録!$D$10=登録データ!D1025,1,0))</f>
        <v>0</v>
      </c>
      <c r="Q1025" s="3"/>
      <c r="R1025" s="3"/>
    </row>
    <row r="1026" spans="1:18" x14ac:dyDescent="0.25">
      <c r="A1026" s="10">
        <v>1024</v>
      </c>
      <c r="B1026" s="10" t="s">
        <v>2306</v>
      </c>
      <c r="C1026" s="10" t="s">
        <v>2307</v>
      </c>
      <c r="D1026" s="10" t="s">
        <v>46</v>
      </c>
      <c r="E1026" s="10" t="s">
        <v>188</v>
      </c>
      <c r="F1026" s="161" t="s">
        <v>143</v>
      </c>
      <c r="G1026" s="161" t="s">
        <v>2308</v>
      </c>
      <c r="H1026" s="4"/>
      <c r="I1026" s="4"/>
      <c r="J1026" s="4"/>
      <c r="K1026" s="4"/>
      <c r="L1026" s="4"/>
      <c r="M1026" s="4"/>
      <c r="N1026" s="4"/>
      <c r="O1026" s="4"/>
      <c r="P1026" s="5">
        <f>IF(基本情報登録!$D$10="","",IF(基本情報登録!$D$10=登録データ!D1026,1,0))</f>
        <v>0</v>
      </c>
      <c r="Q1026" s="3"/>
      <c r="R1026" s="3"/>
    </row>
    <row r="1027" spans="1:18" x14ac:dyDescent="0.25">
      <c r="A1027" s="10">
        <v>1025</v>
      </c>
      <c r="B1027" s="10" t="s">
        <v>3672</v>
      </c>
      <c r="C1027" s="10" t="s">
        <v>3673</v>
      </c>
      <c r="D1027" s="10" t="s">
        <v>46</v>
      </c>
      <c r="E1027" s="10" t="s">
        <v>989</v>
      </c>
      <c r="F1027" s="161" t="s">
        <v>143</v>
      </c>
      <c r="G1027" s="161" t="s">
        <v>1106</v>
      </c>
      <c r="H1027" s="4"/>
      <c r="I1027" s="4"/>
      <c r="J1027" s="4"/>
      <c r="K1027" s="4"/>
      <c r="L1027" s="4"/>
      <c r="M1027" s="4"/>
      <c r="N1027" s="4"/>
      <c r="O1027" s="4"/>
      <c r="P1027" s="5">
        <f>IF(基本情報登録!$D$10="","",IF(基本情報登録!$D$10=登録データ!D1027,1,0))</f>
        <v>0</v>
      </c>
      <c r="Q1027" s="3"/>
      <c r="R1027" s="3"/>
    </row>
    <row r="1028" spans="1:18" x14ac:dyDescent="0.25">
      <c r="A1028" s="10">
        <v>1026</v>
      </c>
      <c r="B1028" s="10" t="s">
        <v>3674</v>
      </c>
      <c r="C1028" s="10" t="s">
        <v>3675</v>
      </c>
      <c r="D1028" s="10" t="s">
        <v>46</v>
      </c>
      <c r="E1028" s="10" t="s">
        <v>989</v>
      </c>
      <c r="F1028" s="161" t="s">
        <v>143</v>
      </c>
      <c r="G1028" s="161" t="s">
        <v>1390</v>
      </c>
      <c r="H1028" s="4"/>
      <c r="I1028" s="4"/>
      <c r="J1028" s="4"/>
      <c r="K1028" s="4"/>
      <c r="L1028" s="4"/>
      <c r="M1028" s="4"/>
      <c r="N1028" s="4"/>
      <c r="O1028" s="4"/>
      <c r="P1028" s="5">
        <f>IF(基本情報登録!$D$10="","",IF(基本情報登録!$D$10=登録データ!D1028,1,0))</f>
        <v>0</v>
      </c>
      <c r="Q1028" s="3"/>
      <c r="R1028" s="3"/>
    </row>
    <row r="1029" spans="1:18" x14ac:dyDescent="0.25">
      <c r="A1029" s="10">
        <v>1027</v>
      </c>
      <c r="B1029" s="10" t="s">
        <v>3676</v>
      </c>
      <c r="C1029" s="10" t="s">
        <v>3677</v>
      </c>
      <c r="D1029" s="10" t="s">
        <v>46</v>
      </c>
      <c r="E1029" s="10" t="s">
        <v>989</v>
      </c>
      <c r="F1029" s="161" t="s">
        <v>143</v>
      </c>
      <c r="G1029" s="161" t="s">
        <v>888</v>
      </c>
      <c r="H1029" s="4"/>
      <c r="I1029" s="4"/>
      <c r="J1029" s="4"/>
      <c r="K1029" s="4"/>
      <c r="L1029" s="4"/>
      <c r="M1029" s="4"/>
      <c r="N1029" s="4"/>
      <c r="O1029" s="4"/>
      <c r="P1029" s="5">
        <f>IF(基本情報登録!$D$10="","",IF(基本情報登録!$D$10=登録データ!D1029,1,0))</f>
        <v>0</v>
      </c>
      <c r="Q1029" s="3"/>
      <c r="R1029" s="3"/>
    </row>
    <row r="1030" spans="1:18" x14ac:dyDescent="0.25">
      <c r="A1030" s="10">
        <v>1028</v>
      </c>
      <c r="B1030" s="10" t="s">
        <v>1386</v>
      </c>
      <c r="C1030" s="10" t="s">
        <v>1387</v>
      </c>
      <c r="D1030" s="10" t="s">
        <v>54</v>
      </c>
      <c r="E1030" s="10" t="s">
        <v>60</v>
      </c>
      <c r="F1030" s="161" t="s">
        <v>143</v>
      </c>
      <c r="G1030" s="161" t="s">
        <v>1385</v>
      </c>
      <c r="H1030" s="4"/>
      <c r="I1030" s="4"/>
      <c r="J1030" s="4"/>
      <c r="K1030" s="4"/>
      <c r="L1030" s="4"/>
      <c r="M1030" s="4"/>
      <c r="N1030" s="4"/>
      <c r="O1030" s="4"/>
      <c r="P1030" s="5">
        <f>IF(基本情報登録!$D$10="","",IF(基本情報登録!$D$10=登録データ!D1030,1,0))</f>
        <v>0</v>
      </c>
      <c r="Q1030" s="3"/>
      <c r="R1030" s="3"/>
    </row>
    <row r="1031" spans="1:18" x14ac:dyDescent="0.25">
      <c r="A1031" s="10">
        <v>1029</v>
      </c>
      <c r="B1031" s="10" t="s">
        <v>1398</v>
      </c>
      <c r="C1031" s="10" t="s">
        <v>1399</v>
      </c>
      <c r="D1031" s="10" t="s">
        <v>54</v>
      </c>
      <c r="E1031" s="10" t="s">
        <v>95</v>
      </c>
      <c r="F1031" s="161" t="s">
        <v>143</v>
      </c>
      <c r="G1031" s="161" t="s">
        <v>1400</v>
      </c>
      <c r="H1031" s="4"/>
      <c r="I1031" s="4"/>
      <c r="J1031" s="4"/>
      <c r="K1031" s="4"/>
      <c r="L1031" s="4"/>
      <c r="M1031" s="4"/>
      <c r="N1031" s="4"/>
      <c r="O1031" s="4"/>
      <c r="P1031" s="5">
        <f>IF(基本情報登録!$D$10="","",IF(基本情報登録!$D$10=登録データ!D1031,1,0))</f>
        <v>0</v>
      </c>
      <c r="Q1031" s="3"/>
      <c r="R1031" s="3"/>
    </row>
    <row r="1032" spans="1:18" x14ac:dyDescent="0.25">
      <c r="A1032" s="10">
        <v>1030</v>
      </c>
      <c r="B1032" s="10" t="s">
        <v>1383</v>
      </c>
      <c r="C1032" s="10" t="s">
        <v>1384</v>
      </c>
      <c r="D1032" s="10" t="s">
        <v>54</v>
      </c>
      <c r="E1032" s="10" t="s">
        <v>95</v>
      </c>
      <c r="F1032" s="161" t="s">
        <v>143</v>
      </c>
      <c r="G1032" s="161" t="s">
        <v>1382</v>
      </c>
      <c r="H1032" s="4"/>
      <c r="I1032" s="4"/>
      <c r="J1032" s="4"/>
      <c r="K1032" s="4"/>
      <c r="L1032" s="4"/>
      <c r="M1032" s="4"/>
      <c r="N1032" s="4"/>
      <c r="O1032" s="4"/>
      <c r="P1032" s="5">
        <f>IF(基本情報登録!$D$10="","",IF(基本情報登録!$D$10=登録データ!D1032,1,0))</f>
        <v>0</v>
      </c>
      <c r="Q1032" s="3"/>
      <c r="R1032" s="3"/>
    </row>
    <row r="1033" spans="1:18" x14ac:dyDescent="0.25">
      <c r="A1033" s="10">
        <v>1031</v>
      </c>
      <c r="B1033" s="10" t="s">
        <v>1395</v>
      </c>
      <c r="C1033" s="10" t="s">
        <v>1396</v>
      </c>
      <c r="D1033" s="10" t="s">
        <v>54</v>
      </c>
      <c r="E1033" s="10" t="s">
        <v>95</v>
      </c>
      <c r="F1033" s="161" t="s">
        <v>143</v>
      </c>
      <c r="G1033" s="161" t="s">
        <v>1397</v>
      </c>
      <c r="H1033" s="4"/>
      <c r="I1033" s="4"/>
      <c r="J1033" s="4"/>
      <c r="K1033" s="4"/>
      <c r="L1033" s="4"/>
      <c r="M1033" s="4"/>
      <c r="N1033" s="4"/>
      <c r="O1033" s="4"/>
      <c r="P1033" s="5">
        <f>IF(基本情報登録!$D$10="","",IF(基本情報登録!$D$10=登録データ!D1033,1,0))</f>
        <v>0</v>
      </c>
      <c r="Q1033" s="3"/>
      <c r="R1033" s="3"/>
    </row>
    <row r="1034" spans="1:18" x14ac:dyDescent="0.25">
      <c r="A1034" s="10">
        <v>1032</v>
      </c>
      <c r="B1034" s="10" t="s">
        <v>1388</v>
      </c>
      <c r="C1034" s="10" t="s">
        <v>1389</v>
      </c>
      <c r="D1034" s="10" t="s">
        <v>54</v>
      </c>
      <c r="E1034" s="10" t="s">
        <v>95</v>
      </c>
      <c r="F1034" s="161" t="s">
        <v>143</v>
      </c>
      <c r="G1034" s="161" t="s">
        <v>1390</v>
      </c>
      <c r="H1034" s="4"/>
      <c r="I1034" s="4"/>
      <c r="J1034" s="4"/>
      <c r="K1034" s="4"/>
      <c r="L1034" s="4"/>
      <c r="M1034" s="4"/>
      <c r="N1034" s="4"/>
      <c r="O1034" s="4"/>
      <c r="P1034" s="5">
        <f>IF(基本情報登録!$D$10="","",IF(基本情報登録!$D$10=登録データ!D1034,1,0))</f>
        <v>0</v>
      </c>
      <c r="Q1034" s="3"/>
      <c r="R1034" s="3"/>
    </row>
    <row r="1035" spans="1:18" x14ac:dyDescent="0.25">
      <c r="A1035" s="10">
        <v>1033</v>
      </c>
      <c r="B1035" s="10" t="s">
        <v>1393</v>
      </c>
      <c r="C1035" s="10" t="s">
        <v>1394</v>
      </c>
      <c r="D1035" s="10" t="s">
        <v>54</v>
      </c>
      <c r="E1035" s="10" t="s">
        <v>95</v>
      </c>
      <c r="F1035" s="161" t="s">
        <v>143</v>
      </c>
      <c r="G1035" s="161" t="s">
        <v>1061</v>
      </c>
      <c r="H1035" s="4"/>
      <c r="I1035" s="4"/>
      <c r="J1035" s="4"/>
      <c r="K1035" s="4"/>
      <c r="L1035" s="4"/>
      <c r="M1035" s="4"/>
      <c r="N1035" s="4"/>
      <c r="O1035" s="4"/>
      <c r="P1035" s="5">
        <f>IF(基本情報登録!$D$10="","",IF(基本情報登録!$D$10=登録データ!D1035,1,0))</f>
        <v>0</v>
      </c>
      <c r="Q1035" s="3"/>
      <c r="R1035" s="3"/>
    </row>
    <row r="1036" spans="1:18" x14ac:dyDescent="0.25">
      <c r="A1036" s="10">
        <v>1034</v>
      </c>
      <c r="B1036" s="10" t="s">
        <v>1391</v>
      </c>
      <c r="C1036" s="10" t="s">
        <v>1392</v>
      </c>
      <c r="D1036" s="10" t="s">
        <v>54</v>
      </c>
      <c r="E1036" s="10" t="s">
        <v>95</v>
      </c>
      <c r="F1036" s="161" t="s">
        <v>143</v>
      </c>
      <c r="G1036" s="161" t="s">
        <v>891</v>
      </c>
      <c r="H1036" s="4"/>
      <c r="I1036" s="4"/>
      <c r="J1036" s="4"/>
      <c r="K1036" s="4"/>
      <c r="L1036" s="4"/>
      <c r="M1036" s="4"/>
      <c r="N1036" s="4"/>
      <c r="O1036" s="4"/>
      <c r="P1036" s="5">
        <f>IF(基本情報登録!$D$10="","",IF(基本情報登録!$D$10=登録データ!D1036,1,0))</f>
        <v>0</v>
      </c>
      <c r="Q1036" s="3"/>
      <c r="R1036" s="3"/>
    </row>
    <row r="1037" spans="1:18" x14ac:dyDescent="0.25">
      <c r="A1037" s="10">
        <v>1035</v>
      </c>
      <c r="B1037" s="10" t="s">
        <v>2385</v>
      </c>
      <c r="C1037" s="10" t="s">
        <v>2386</v>
      </c>
      <c r="D1037" s="10" t="s">
        <v>54</v>
      </c>
      <c r="E1037" s="10" t="s">
        <v>188</v>
      </c>
      <c r="F1037" s="161" t="s">
        <v>37</v>
      </c>
      <c r="G1037" s="161" t="s">
        <v>2387</v>
      </c>
      <c r="H1037" s="4"/>
      <c r="I1037" s="4"/>
      <c r="J1037" s="4"/>
      <c r="K1037" s="4"/>
      <c r="L1037" s="4"/>
      <c r="M1037" s="4"/>
      <c r="N1037" s="4"/>
      <c r="O1037" s="4"/>
      <c r="P1037" s="5">
        <f>IF(基本情報登録!$D$10="","",IF(基本情報登録!$D$10=登録データ!D1037,1,0))</f>
        <v>0</v>
      </c>
      <c r="Q1037" s="3"/>
      <c r="R1037" s="3"/>
    </row>
    <row r="1038" spans="1:18" x14ac:dyDescent="0.25">
      <c r="A1038" s="10">
        <v>1036</v>
      </c>
      <c r="B1038" s="10" t="s">
        <v>2383</v>
      </c>
      <c r="C1038" s="10" t="s">
        <v>2384</v>
      </c>
      <c r="D1038" s="10" t="s">
        <v>54</v>
      </c>
      <c r="E1038" s="10" t="s">
        <v>188</v>
      </c>
      <c r="F1038" s="161" t="s">
        <v>143</v>
      </c>
      <c r="G1038" s="161" t="s">
        <v>891</v>
      </c>
      <c r="H1038" s="4"/>
      <c r="I1038" s="4"/>
      <c r="J1038" s="4"/>
      <c r="K1038" s="4"/>
      <c r="L1038" s="4"/>
      <c r="M1038" s="4"/>
      <c r="N1038" s="4"/>
      <c r="O1038" s="4"/>
      <c r="P1038" s="5">
        <f>IF(基本情報登録!$D$10="","",IF(基本情報登録!$D$10=登録データ!D1038,1,0))</f>
        <v>0</v>
      </c>
      <c r="Q1038" s="3"/>
      <c r="R1038" s="3"/>
    </row>
    <row r="1039" spans="1:18" x14ac:dyDescent="0.25">
      <c r="A1039" s="10">
        <v>1037</v>
      </c>
      <c r="B1039" s="10" t="s">
        <v>3678</v>
      </c>
      <c r="C1039" s="10" t="s">
        <v>3679</v>
      </c>
      <c r="D1039" s="10" t="s">
        <v>54</v>
      </c>
      <c r="E1039" s="10" t="s">
        <v>188</v>
      </c>
      <c r="F1039" s="161" t="s">
        <v>143</v>
      </c>
      <c r="G1039" s="161" t="s">
        <v>1864</v>
      </c>
      <c r="H1039" s="4"/>
      <c r="I1039" s="4"/>
      <c r="J1039" s="4"/>
      <c r="K1039" s="4"/>
      <c r="L1039" s="4"/>
      <c r="M1039" s="4"/>
      <c r="N1039" s="4"/>
      <c r="O1039" s="4"/>
      <c r="P1039" s="5">
        <f>IF(基本情報登録!$D$10="","",IF(基本情報登録!$D$10=登録データ!D1039,1,0))</f>
        <v>0</v>
      </c>
      <c r="Q1039" s="3"/>
      <c r="R1039" s="3"/>
    </row>
    <row r="1040" spans="1:18" x14ac:dyDescent="0.25">
      <c r="A1040" s="10">
        <v>1038</v>
      </c>
      <c r="B1040" s="10" t="s">
        <v>2413</v>
      </c>
      <c r="C1040" s="10" t="s">
        <v>2414</v>
      </c>
      <c r="D1040" s="10" t="s">
        <v>54</v>
      </c>
      <c r="E1040" s="10" t="s">
        <v>188</v>
      </c>
      <c r="F1040" s="161" t="s">
        <v>143</v>
      </c>
      <c r="G1040" s="161" t="s">
        <v>2415</v>
      </c>
      <c r="H1040" s="4"/>
      <c r="I1040" s="4"/>
      <c r="J1040" s="4"/>
      <c r="K1040" s="4"/>
      <c r="L1040" s="4"/>
      <c r="M1040" s="4"/>
      <c r="N1040" s="4"/>
      <c r="O1040" s="4"/>
      <c r="P1040" s="5">
        <f>IF(基本情報登録!$D$10="","",IF(基本情報登録!$D$10=登録データ!D1040,1,0))</f>
        <v>0</v>
      </c>
      <c r="Q1040" s="3"/>
      <c r="R1040" s="3"/>
    </row>
    <row r="1041" spans="1:18" x14ac:dyDescent="0.25">
      <c r="A1041" s="10">
        <v>1039</v>
      </c>
      <c r="B1041" s="10" t="s">
        <v>3680</v>
      </c>
      <c r="C1041" s="10" t="s">
        <v>3681</v>
      </c>
      <c r="D1041" s="10" t="s">
        <v>54</v>
      </c>
      <c r="E1041" s="10" t="s">
        <v>989</v>
      </c>
      <c r="F1041" s="161" t="s">
        <v>143</v>
      </c>
      <c r="G1041" s="161" t="s">
        <v>888</v>
      </c>
      <c r="H1041" s="4"/>
      <c r="I1041" s="4"/>
      <c r="J1041" s="4"/>
      <c r="K1041" s="4"/>
      <c r="L1041" s="4"/>
      <c r="M1041" s="4"/>
      <c r="N1041" s="4"/>
      <c r="O1041" s="4"/>
      <c r="P1041" s="5">
        <f>IF(基本情報登録!$D$10="","",IF(基本情報登録!$D$10=登録データ!D1041,1,0))</f>
        <v>0</v>
      </c>
      <c r="Q1041" s="3"/>
      <c r="R1041" s="3"/>
    </row>
    <row r="1042" spans="1:18" x14ac:dyDescent="0.25">
      <c r="A1042" s="10">
        <v>1040</v>
      </c>
      <c r="B1042" s="10" t="s">
        <v>3682</v>
      </c>
      <c r="C1042" s="10" t="s">
        <v>3683</v>
      </c>
      <c r="D1042" s="10" t="s">
        <v>54</v>
      </c>
      <c r="E1042" s="10" t="s">
        <v>989</v>
      </c>
      <c r="F1042" s="161" t="s">
        <v>143</v>
      </c>
      <c r="G1042" s="161" t="s">
        <v>1638</v>
      </c>
      <c r="H1042" s="4"/>
      <c r="I1042" s="4"/>
      <c r="J1042" s="4"/>
      <c r="K1042" s="4"/>
      <c r="L1042" s="4"/>
      <c r="M1042" s="4"/>
      <c r="N1042" s="4"/>
      <c r="O1042" s="4"/>
      <c r="P1042" s="5">
        <f>IF(基本情報登録!$D$10="","",IF(基本情報登録!$D$10=登録データ!D1042,1,0))</f>
        <v>0</v>
      </c>
      <c r="Q1042" s="3"/>
      <c r="R1042" s="3"/>
    </row>
    <row r="1043" spans="1:18" x14ac:dyDescent="0.25">
      <c r="A1043" s="10">
        <v>1041</v>
      </c>
      <c r="B1043" s="10" t="s">
        <v>3684</v>
      </c>
      <c r="C1043" s="10" t="s">
        <v>3685</v>
      </c>
      <c r="D1043" s="10" t="s">
        <v>54</v>
      </c>
      <c r="E1043" s="10" t="s">
        <v>989</v>
      </c>
      <c r="F1043" s="161" t="s">
        <v>143</v>
      </c>
      <c r="G1043" s="161" t="s">
        <v>888</v>
      </c>
      <c r="H1043" s="4"/>
      <c r="I1043" s="4"/>
      <c r="J1043" s="4"/>
      <c r="K1043" s="4"/>
      <c r="L1043" s="4"/>
      <c r="M1043" s="4"/>
      <c r="N1043" s="4"/>
      <c r="O1043" s="4"/>
      <c r="P1043" s="5">
        <f>IF(基本情報登録!$D$10="","",IF(基本情報登録!$D$10=登録データ!D1043,1,0))</f>
        <v>0</v>
      </c>
      <c r="Q1043" s="3"/>
      <c r="R1043" s="3"/>
    </row>
    <row r="1044" spans="1:18" x14ac:dyDescent="0.25">
      <c r="A1044" s="10">
        <v>1042</v>
      </c>
      <c r="B1044" s="10" t="s">
        <v>3686</v>
      </c>
      <c r="C1044" s="10" t="s">
        <v>3687</v>
      </c>
      <c r="D1044" s="10" t="s">
        <v>54</v>
      </c>
      <c r="E1044" s="10" t="s">
        <v>989</v>
      </c>
      <c r="F1044" s="161" t="s">
        <v>143</v>
      </c>
      <c r="G1044" s="161" t="s">
        <v>888</v>
      </c>
      <c r="H1044" s="4"/>
      <c r="I1044" s="4"/>
      <c r="J1044" s="4"/>
      <c r="K1044" s="4"/>
      <c r="L1044" s="4"/>
      <c r="M1044" s="4"/>
      <c r="N1044" s="4"/>
      <c r="O1044" s="4"/>
      <c r="P1044" s="5">
        <f>IF(基本情報登録!$D$10="","",IF(基本情報登録!$D$10=登録データ!D1044,1,0))</f>
        <v>0</v>
      </c>
      <c r="Q1044" s="3"/>
      <c r="R1044" s="3"/>
    </row>
    <row r="1045" spans="1:18" x14ac:dyDescent="0.25">
      <c r="A1045" s="10">
        <v>1043</v>
      </c>
      <c r="B1045" s="10" t="s">
        <v>3688</v>
      </c>
      <c r="C1045" s="10" t="s">
        <v>3689</v>
      </c>
      <c r="D1045" s="10" t="s">
        <v>54</v>
      </c>
      <c r="E1045" s="10" t="s">
        <v>989</v>
      </c>
      <c r="F1045" s="161" t="s">
        <v>143</v>
      </c>
      <c r="G1045" s="161" t="s">
        <v>1382</v>
      </c>
      <c r="H1045" s="4"/>
      <c r="I1045" s="4"/>
      <c r="J1045" s="4"/>
      <c r="K1045" s="4"/>
      <c r="L1045" s="4"/>
      <c r="M1045" s="4"/>
      <c r="N1045" s="4"/>
      <c r="O1045" s="4"/>
      <c r="P1045" s="5">
        <f>IF(基本情報登録!$D$10="","",IF(基本情報登録!$D$10=登録データ!D1045,1,0))</f>
        <v>0</v>
      </c>
      <c r="Q1045" s="3"/>
      <c r="R1045" s="3"/>
    </row>
    <row r="1046" spans="1:18" x14ac:dyDescent="0.25">
      <c r="A1046" s="10">
        <v>1044</v>
      </c>
      <c r="B1046" s="10" t="s">
        <v>1871</v>
      </c>
      <c r="C1046" s="10" t="s">
        <v>1872</v>
      </c>
      <c r="D1046" s="10" t="s">
        <v>400</v>
      </c>
      <c r="E1046" s="10" t="s">
        <v>225</v>
      </c>
      <c r="F1046" s="161" t="s">
        <v>143</v>
      </c>
      <c r="G1046" s="161" t="s">
        <v>1397</v>
      </c>
      <c r="H1046" s="4"/>
      <c r="I1046" s="4"/>
      <c r="J1046" s="4"/>
      <c r="K1046" s="4"/>
      <c r="L1046" s="4"/>
      <c r="M1046" s="4"/>
      <c r="N1046" s="4"/>
      <c r="O1046" s="4"/>
      <c r="P1046" s="5">
        <f>IF(基本情報登録!$D$10="","",IF(基本情報登録!$D$10=登録データ!D1046,1,0))</f>
        <v>0</v>
      </c>
      <c r="Q1046" s="3"/>
      <c r="R1046" s="3"/>
    </row>
    <row r="1047" spans="1:18" x14ac:dyDescent="0.25">
      <c r="A1047" s="10">
        <v>1045</v>
      </c>
      <c r="B1047" s="10" t="s">
        <v>1876</v>
      </c>
      <c r="C1047" s="10" t="s">
        <v>1877</v>
      </c>
      <c r="D1047" s="10" t="s">
        <v>400</v>
      </c>
      <c r="E1047" s="10" t="s">
        <v>60</v>
      </c>
      <c r="F1047" s="161" t="s">
        <v>143</v>
      </c>
      <c r="G1047" s="161" t="s">
        <v>1397</v>
      </c>
      <c r="H1047" s="4"/>
      <c r="I1047" s="4"/>
      <c r="J1047" s="4"/>
      <c r="K1047" s="4"/>
      <c r="L1047" s="4"/>
      <c r="M1047" s="4"/>
      <c r="N1047" s="4"/>
      <c r="O1047" s="4"/>
      <c r="P1047" s="5">
        <f>IF(基本情報登録!$D$10="","",IF(基本情報登録!$D$10=登録データ!D1047,1,0))</f>
        <v>0</v>
      </c>
      <c r="Q1047" s="3"/>
      <c r="R1047" s="3"/>
    </row>
    <row r="1048" spans="1:18" x14ac:dyDescent="0.25">
      <c r="A1048" s="10">
        <v>1046</v>
      </c>
      <c r="B1048" s="10" t="s">
        <v>1865</v>
      </c>
      <c r="C1048" s="10" t="s">
        <v>1866</v>
      </c>
      <c r="D1048" s="10" t="s">
        <v>400</v>
      </c>
      <c r="E1048" s="10" t="s">
        <v>95</v>
      </c>
      <c r="F1048" s="161" t="s">
        <v>96</v>
      </c>
      <c r="G1048" s="161" t="s">
        <v>829</v>
      </c>
      <c r="H1048" s="4"/>
      <c r="I1048" s="4"/>
      <c r="J1048" s="4"/>
      <c r="K1048" s="4"/>
      <c r="L1048" s="4"/>
      <c r="M1048" s="4"/>
      <c r="N1048" s="4"/>
      <c r="O1048" s="4"/>
      <c r="P1048" s="5">
        <f>IF(基本情報登録!$D$10="","",IF(基本情報登録!$D$10=登録データ!D1048,1,0))</f>
        <v>0</v>
      </c>
      <c r="Q1048" s="3"/>
      <c r="R1048" s="3"/>
    </row>
    <row r="1049" spans="1:18" x14ac:dyDescent="0.25">
      <c r="A1049" s="10">
        <v>1047</v>
      </c>
      <c r="B1049" s="10" t="s">
        <v>3690</v>
      </c>
      <c r="C1049" s="10" t="s">
        <v>2431</v>
      </c>
      <c r="D1049" s="10" t="s">
        <v>400</v>
      </c>
      <c r="E1049" s="10" t="s">
        <v>95</v>
      </c>
      <c r="F1049" s="161" t="s">
        <v>143</v>
      </c>
      <c r="G1049" s="161" t="s">
        <v>1061</v>
      </c>
      <c r="H1049" s="4"/>
      <c r="I1049" s="4"/>
      <c r="J1049" s="4"/>
      <c r="K1049" s="4"/>
      <c r="L1049" s="4"/>
      <c r="M1049" s="4"/>
      <c r="N1049" s="4"/>
      <c r="O1049" s="4"/>
      <c r="P1049" s="5">
        <f>IF(基本情報登録!$D$10="","",IF(基本情報登録!$D$10=登録データ!D1049,1,0))</f>
        <v>0</v>
      </c>
      <c r="Q1049" s="3"/>
      <c r="R1049" s="3"/>
    </row>
    <row r="1050" spans="1:18" x14ac:dyDescent="0.25">
      <c r="A1050" s="10">
        <v>1048</v>
      </c>
      <c r="B1050" s="10" t="s">
        <v>1873</v>
      </c>
      <c r="C1050" s="10" t="s">
        <v>1874</v>
      </c>
      <c r="D1050" s="10" t="s">
        <v>400</v>
      </c>
      <c r="E1050" s="10" t="s">
        <v>95</v>
      </c>
      <c r="F1050" s="161" t="s">
        <v>151</v>
      </c>
      <c r="G1050" s="161" t="s">
        <v>832</v>
      </c>
      <c r="H1050" s="4"/>
      <c r="I1050" s="4"/>
      <c r="J1050" s="4"/>
      <c r="K1050" s="4"/>
      <c r="L1050" s="4"/>
      <c r="M1050" s="4"/>
      <c r="N1050" s="4"/>
      <c r="O1050" s="4"/>
      <c r="P1050" s="5">
        <f>IF(基本情報登録!$D$10="","",IF(基本情報登録!$D$10=登録データ!D1050,1,0))</f>
        <v>0</v>
      </c>
      <c r="Q1050" s="3"/>
      <c r="R1050" s="3"/>
    </row>
    <row r="1051" spans="1:18" x14ac:dyDescent="0.25">
      <c r="A1051" s="10">
        <v>1049</v>
      </c>
      <c r="B1051" s="10" t="s">
        <v>1867</v>
      </c>
      <c r="C1051" s="10" t="s">
        <v>1868</v>
      </c>
      <c r="D1051" s="10" t="s">
        <v>400</v>
      </c>
      <c r="E1051" s="10" t="s">
        <v>95</v>
      </c>
      <c r="F1051" s="161" t="s">
        <v>28</v>
      </c>
      <c r="G1051" s="161" t="s">
        <v>1869</v>
      </c>
      <c r="H1051" s="4"/>
      <c r="I1051" s="4"/>
      <c r="J1051" s="4"/>
      <c r="K1051" s="4"/>
      <c r="L1051" s="4"/>
      <c r="M1051" s="4"/>
      <c r="N1051" s="4"/>
      <c r="O1051" s="4"/>
      <c r="P1051" s="5">
        <f>IF(基本情報登録!$D$10="","",IF(基本情報登録!$D$10=登録データ!D1051,1,0))</f>
        <v>0</v>
      </c>
      <c r="Q1051" s="3"/>
      <c r="R1051" s="3"/>
    </row>
    <row r="1052" spans="1:18" x14ac:dyDescent="0.25">
      <c r="A1052" s="10">
        <v>1050</v>
      </c>
      <c r="B1052" s="10" t="s">
        <v>3202</v>
      </c>
      <c r="C1052" s="10" t="s">
        <v>3203</v>
      </c>
      <c r="D1052" s="10" t="s">
        <v>400</v>
      </c>
      <c r="E1052" s="10" t="s">
        <v>188</v>
      </c>
      <c r="F1052" s="161" t="s">
        <v>37</v>
      </c>
      <c r="G1052" s="161" t="s">
        <v>1224</v>
      </c>
      <c r="H1052" s="4"/>
      <c r="I1052" s="4"/>
      <c r="J1052" s="4"/>
      <c r="K1052" s="4"/>
      <c r="L1052" s="4"/>
      <c r="M1052" s="4"/>
      <c r="N1052" s="4"/>
      <c r="O1052" s="4"/>
      <c r="P1052" s="5">
        <f>IF(基本情報登録!$D$10="","",IF(基本情報登録!$D$10=登録データ!D1052,1,0))</f>
        <v>0</v>
      </c>
      <c r="Q1052" s="3"/>
      <c r="R1052" s="3"/>
    </row>
    <row r="1053" spans="1:18" x14ac:dyDescent="0.25">
      <c r="A1053" s="10">
        <v>1051</v>
      </c>
      <c r="B1053" s="10" t="s">
        <v>2358</v>
      </c>
      <c r="C1053" s="10" t="s">
        <v>2359</v>
      </c>
      <c r="D1053" s="10" t="s">
        <v>278</v>
      </c>
      <c r="E1053" s="10" t="s">
        <v>188</v>
      </c>
      <c r="F1053" s="161" t="s">
        <v>96</v>
      </c>
      <c r="G1053" s="161" t="s">
        <v>796</v>
      </c>
      <c r="H1053" s="4"/>
      <c r="I1053" s="4"/>
      <c r="J1053" s="4"/>
      <c r="K1053" s="4"/>
      <c r="L1053" s="4"/>
      <c r="M1053" s="4"/>
      <c r="N1053" s="4"/>
      <c r="O1053" s="4"/>
      <c r="P1053" s="5">
        <f>IF(基本情報登録!$D$10="","",IF(基本情報登録!$D$10=登録データ!D1053,1,0))</f>
        <v>0</v>
      </c>
      <c r="Q1053" s="3"/>
      <c r="R1053" s="3"/>
    </row>
    <row r="1054" spans="1:18" x14ac:dyDescent="0.25">
      <c r="A1054" s="10">
        <v>1052</v>
      </c>
      <c r="B1054" s="10" t="s">
        <v>2356</v>
      </c>
      <c r="C1054" s="10" t="s">
        <v>2357</v>
      </c>
      <c r="D1054" s="10" t="s">
        <v>278</v>
      </c>
      <c r="E1054" s="10" t="s">
        <v>188</v>
      </c>
      <c r="F1054" s="161" t="s">
        <v>96</v>
      </c>
      <c r="G1054" s="161" t="s">
        <v>1039</v>
      </c>
      <c r="H1054" s="4"/>
      <c r="I1054" s="4"/>
      <c r="J1054" s="4"/>
      <c r="K1054" s="4"/>
      <c r="L1054" s="4"/>
      <c r="M1054" s="4"/>
      <c r="N1054" s="4"/>
      <c r="O1054" s="4"/>
      <c r="P1054" s="5">
        <f>IF(基本情報登録!$D$10="","",IF(基本情報登録!$D$10=登録データ!D1054,1,0))</f>
        <v>0</v>
      </c>
      <c r="Q1054" s="3"/>
      <c r="R1054" s="3"/>
    </row>
    <row r="1055" spans="1:18" x14ac:dyDescent="0.25">
      <c r="A1055" s="10">
        <v>1053</v>
      </c>
      <c r="B1055" s="10" t="s">
        <v>794</v>
      </c>
      <c r="C1055" s="10" t="s">
        <v>795</v>
      </c>
      <c r="D1055" s="10" t="s">
        <v>278</v>
      </c>
      <c r="E1055" s="10" t="s">
        <v>95</v>
      </c>
      <c r="F1055" s="161" t="s">
        <v>131</v>
      </c>
      <c r="G1055" s="161" t="s">
        <v>499</v>
      </c>
      <c r="H1055" s="4"/>
      <c r="I1055" s="4"/>
      <c r="J1055" s="4"/>
      <c r="K1055" s="4"/>
      <c r="L1055" s="4"/>
      <c r="M1055" s="4"/>
      <c r="N1055" s="4"/>
      <c r="O1055" s="4"/>
      <c r="P1055" s="5">
        <f>IF(基本情報登録!$D$10="","",IF(基本情報登録!$D$10=登録データ!D1055,1,0))</f>
        <v>0</v>
      </c>
      <c r="Q1055" s="3"/>
      <c r="R1055" s="3"/>
    </row>
    <row r="1056" spans="1:18" x14ac:dyDescent="0.25">
      <c r="A1056" s="10">
        <v>1054</v>
      </c>
      <c r="B1056" s="10" t="s">
        <v>3204</v>
      </c>
      <c r="C1056" s="10" t="s">
        <v>1140</v>
      </c>
      <c r="D1056" s="10" t="s">
        <v>278</v>
      </c>
      <c r="E1056" s="10" t="s">
        <v>188</v>
      </c>
      <c r="F1056" s="161" t="s">
        <v>87</v>
      </c>
      <c r="G1056" s="161" t="s">
        <v>1323</v>
      </c>
      <c r="H1056" s="4"/>
      <c r="I1056" s="4"/>
      <c r="J1056" s="4"/>
      <c r="K1056" s="4"/>
      <c r="L1056" s="4"/>
      <c r="M1056" s="4"/>
      <c r="N1056" s="4"/>
      <c r="O1056" s="4"/>
      <c r="P1056" s="5">
        <f>IF(基本情報登録!$D$10="","",IF(基本情報登録!$D$10=登録データ!D1056,1,0))</f>
        <v>0</v>
      </c>
      <c r="Q1056" s="3"/>
      <c r="R1056" s="3"/>
    </row>
    <row r="1057" spans="1:18" x14ac:dyDescent="0.25">
      <c r="A1057" s="10">
        <v>1055</v>
      </c>
      <c r="B1057" s="10" t="s">
        <v>798</v>
      </c>
      <c r="C1057" s="10" t="s">
        <v>799</v>
      </c>
      <c r="D1057" s="10" t="s">
        <v>278</v>
      </c>
      <c r="E1057" s="10" t="s">
        <v>95</v>
      </c>
      <c r="F1057" s="161" t="s">
        <v>28</v>
      </c>
      <c r="G1057" s="161" t="s">
        <v>800</v>
      </c>
      <c r="H1057" s="4"/>
      <c r="I1057" s="4"/>
      <c r="J1057" s="4"/>
      <c r="K1057" s="4"/>
      <c r="L1057" s="4"/>
      <c r="M1057" s="4"/>
      <c r="N1057" s="4"/>
      <c r="O1057" s="4"/>
      <c r="P1057" s="5">
        <f>IF(基本情報登録!$D$10="","",IF(基本情報登録!$D$10=登録データ!D1057,1,0))</f>
        <v>0</v>
      </c>
      <c r="Q1057" s="3"/>
      <c r="R1057" s="3"/>
    </row>
    <row r="1058" spans="1:18" x14ac:dyDescent="0.25">
      <c r="A1058" s="10">
        <v>1056</v>
      </c>
      <c r="B1058" s="10" t="s">
        <v>2353</v>
      </c>
      <c r="C1058" s="10" t="s">
        <v>2354</v>
      </c>
      <c r="D1058" s="10" t="s">
        <v>278</v>
      </c>
      <c r="E1058" s="10" t="s">
        <v>188</v>
      </c>
      <c r="F1058" s="161" t="s">
        <v>542</v>
      </c>
      <c r="G1058" s="161" t="s">
        <v>2355</v>
      </c>
      <c r="H1058" s="4"/>
      <c r="I1058" s="4"/>
      <c r="J1058" s="4"/>
      <c r="K1058" s="4"/>
      <c r="L1058" s="4"/>
      <c r="M1058" s="4"/>
      <c r="N1058" s="4"/>
      <c r="O1058" s="4"/>
      <c r="P1058" s="5">
        <f>IF(基本情報登録!$D$10="","",IF(基本情報登録!$D$10=登録データ!D1058,1,0))</f>
        <v>0</v>
      </c>
      <c r="Q1058" s="3"/>
      <c r="R1058" s="3"/>
    </row>
    <row r="1059" spans="1:18" x14ac:dyDescent="0.25">
      <c r="A1059" s="10">
        <v>1057</v>
      </c>
      <c r="B1059" s="10" t="s">
        <v>1758</v>
      </c>
      <c r="C1059" s="10" t="s">
        <v>1759</v>
      </c>
      <c r="D1059" s="10" t="s">
        <v>311</v>
      </c>
      <c r="E1059" s="10" t="s">
        <v>95</v>
      </c>
      <c r="F1059" s="161" t="s">
        <v>118</v>
      </c>
      <c r="G1059" s="161" t="s">
        <v>489</v>
      </c>
      <c r="H1059" s="4"/>
      <c r="I1059" s="4"/>
      <c r="J1059" s="4"/>
      <c r="K1059" s="4"/>
      <c r="L1059" s="4"/>
      <c r="M1059" s="4"/>
      <c r="N1059" s="4"/>
      <c r="O1059" s="4"/>
      <c r="P1059" s="5">
        <f>IF(基本情報登録!$D$10="","",IF(基本情報登録!$D$10=登録データ!D1059,1,0))</f>
        <v>0</v>
      </c>
      <c r="Q1059" s="3"/>
      <c r="R1059" s="3"/>
    </row>
    <row r="1060" spans="1:18" x14ac:dyDescent="0.25">
      <c r="A1060" s="10">
        <v>1058</v>
      </c>
      <c r="B1060" s="10" t="s">
        <v>2149</v>
      </c>
      <c r="C1060" s="10" t="s">
        <v>2150</v>
      </c>
      <c r="D1060" s="10" t="s">
        <v>311</v>
      </c>
      <c r="E1060" s="10" t="s">
        <v>188</v>
      </c>
      <c r="F1060" s="161" t="s">
        <v>136</v>
      </c>
      <c r="G1060" s="161" t="s">
        <v>1839</v>
      </c>
      <c r="H1060" s="4"/>
      <c r="I1060" s="4"/>
      <c r="J1060" s="4"/>
      <c r="K1060" s="4"/>
      <c r="L1060" s="4"/>
      <c r="M1060" s="4"/>
      <c r="N1060" s="4"/>
      <c r="O1060" s="4"/>
      <c r="P1060" s="5">
        <f>IF(基本情報登録!$D$10="","",IF(基本情報登録!$D$10=登録データ!D1060,1,0))</f>
        <v>0</v>
      </c>
      <c r="Q1060" s="3"/>
      <c r="R1060" s="3"/>
    </row>
    <row r="1061" spans="1:18" x14ac:dyDescent="0.25">
      <c r="A1061" s="10">
        <v>1059</v>
      </c>
      <c r="B1061" s="10" t="s">
        <v>1762</v>
      </c>
      <c r="C1061" s="10" t="s">
        <v>1763</v>
      </c>
      <c r="D1061" s="10" t="s">
        <v>311</v>
      </c>
      <c r="E1061" s="10" t="s">
        <v>95</v>
      </c>
      <c r="F1061" s="161" t="s">
        <v>52</v>
      </c>
      <c r="G1061" s="161" t="s">
        <v>1153</v>
      </c>
      <c r="H1061" s="4"/>
      <c r="I1061" s="4"/>
      <c r="J1061" s="4"/>
      <c r="K1061" s="4"/>
      <c r="L1061" s="4"/>
      <c r="M1061" s="4"/>
      <c r="N1061" s="4"/>
      <c r="O1061" s="4"/>
      <c r="P1061" s="5">
        <f>IF(基本情報登録!$D$10="","",IF(基本情報登録!$D$10=登録データ!D1061,1,0))</f>
        <v>0</v>
      </c>
      <c r="Q1061" s="3"/>
      <c r="R1061" s="3"/>
    </row>
    <row r="1062" spans="1:18" x14ac:dyDescent="0.25">
      <c r="A1062" s="10">
        <v>1060</v>
      </c>
      <c r="B1062" s="10" t="s">
        <v>2151</v>
      </c>
      <c r="C1062" s="10" t="s">
        <v>2152</v>
      </c>
      <c r="D1062" s="10" t="s">
        <v>311</v>
      </c>
      <c r="E1062" s="10" t="s">
        <v>188</v>
      </c>
      <c r="F1062" s="161" t="s">
        <v>131</v>
      </c>
      <c r="G1062" s="161" t="s">
        <v>745</v>
      </c>
      <c r="H1062" s="4"/>
      <c r="I1062" s="4"/>
      <c r="J1062" s="4"/>
      <c r="K1062" s="4"/>
      <c r="L1062" s="4"/>
      <c r="M1062" s="4"/>
      <c r="N1062" s="4"/>
      <c r="O1062" s="4"/>
      <c r="P1062" s="5">
        <f>IF(基本情報登録!$D$10="","",IF(基本情報登録!$D$10=登録データ!D1062,1,0))</f>
        <v>0</v>
      </c>
      <c r="Q1062" s="3"/>
      <c r="R1062" s="3"/>
    </row>
    <row r="1063" spans="1:18" x14ac:dyDescent="0.25">
      <c r="A1063" s="10">
        <v>1061</v>
      </c>
      <c r="B1063" s="10" t="s">
        <v>2147</v>
      </c>
      <c r="C1063" s="10" t="s">
        <v>2148</v>
      </c>
      <c r="D1063" s="10" t="s">
        <v>311</v>
      </c>
      <c r="E1063" s="10" t="s">
        <v>188</v>
      </c>
      <c r="F1063" s="161" t="s">
        <v>52</v>
      </c>
      <c r="G1063" s="161" t="s">
        <v>1132</v>
      </c>
      <c r="H1063" s="4"/>
      <c r="I1063" s="4"/>
      <c r="J1063" s="4"/>
      <c r="K1063" s="4"/>
      <c r="L1063" s="4"/>
      <c r="M1063" s="4"/>
      <c r="N1063" s="4"/>
      <c r="O1063" s="4"/>
      <c r="P1063" s="5">
        <f>IF(基本情報登録!$D$10="","",IF(基本情報登録!$D$10=登録データ!D1063,1,0))</f>
        <v>0</v>
      </c>
      <c r="Q1063" s="3"/>
      <c r="R1063" s="3"/>
    </row>
    <row r="1064" spans="1:18" x14ac:dyDescent="0.25">
      <c r="A1064" s="10">
        <v>1062</v>
      </c>
      <c r="B1064" s="10" t="s">
        <v>2145</v>
      </c>
      <c r="C1064" s="10" t="s">
        <v>2146</v>
      </c>
      <c r="D1064" s="10" t="s">
        <v>311</v>
      </c>
      <c r="E1064" s="10" t="s">
        <v>188</v>
      </c>
      <c r="F1064" s="161" t="s">
        <v>52</v>
      </c>
      <c r="G1064" s="161" t="s">
        <v>627</v>
      </c>
      <c r="H1064" s="4"/>
      <c r="I1064" s="4"/>
      <c r="J1064" s="4"/>
      <c r="K1064" s="4"/>
      <c r="L1064" s="4"/>
      <c r="M1064" s="4"/>
      <c r="N1064" s="4"/>
      <c r="O1064" s="4"/>
      <c r="P1064" s="5">
        <f>IF(基本情報登録!$D$10="","",IF(基本情報登録!$D$10=登録データ!D1064,1,0))</f>
        <v>0</v>
      </c>
      <c r="Q1064" s="3"/>
      <c r="R1064" s="3"/>
    </row>
    <row r="1065" spans="1:18" x14ac:dyDescent="0.25">
      <c r="A1065" s="10">
        <v>1063</v>
      </c>
      <c r="B1065" s="10" t="s">
        <v>3691</v>
      </c>
      <c r="C1065" s="10" t="s">
        <v>3692</v>
      </c>
      <c r="D1065" s="10" t="s">
        <v>357</v>
      </c>
      <c r="E1065" s="10" t="s">
        <v>989</v>
      </c>
      <c r="F1065" s="161" t="s">
        <v>96</v>
      </c>
      <c r="G1065" s="161" t="s">
        <v>823</v>
      </c>
      <c r="H1065" s="4"/>
      <c r="I1065" s="4"/>
      <c r="J1065" s="4"/>
      <c r="K1065" s="4"/>
      <c r="L1065" s="4"/>
      <c r="M1065" s="4"/>
      <c r="N1065" s="4"/>
      <c r="O1065" s="4"/>
      <c r="P1065" s="5">
        <f>IF(基本情報登録!$D$10="","",IF(基本情報登録!$D$10=登録データ!D1065,1,0))</f>
        <v>0</v>
      </c>
      <c r="Q1065" s="3"/>
      <c r="R1065" s="3"/>
    </row>
    <row r="1066" spans="1:18" x14ac:dyDescent="0.25">
      <c r="A1066" s="10">
        <v>1064</v>
      </c>
      <c r="B1066" s="10" t="s">
        <v>3693</v>
      </c>
      <c r="C1066" s="10" t="s">
        <v>3694</v>
      </c>
      <c r="D1066" s="10" t="s">
        <v>357</v>
      </c>
      <c r="E1066" s="10" t="s">
        <v>989</v>
      </c>
      <c r="F1066" s="161" t="s">
        <v>52</v>
      </c>
      <c r="G1066" s="161" t="s">
        <v>4497</v>
      </c>
      <c r="H1066" s="4"/>
      <c r="I1066" s="4"/>
      <c r="J1066" s="4"/>
      <c r="K1066" s="4"/>
      <c r="L1066" s="4"/>
      <c r="M1066" s="4"/>
      <c r="N1066" s="4"/>
      <c r="O1066" s="4"/>
      <c r="P1066" s="5">
        <f>IF(基本情報登録!$D$10="","",IF(基本情報登録!$D$10=登録データ!D1066,1,0))</f>
        <v>0</v>
      </c>
      <c r="Q1066" s="3"/>
      <c r="R1066" s="3"/>
    </row>
    <row r="1067" spans="1:18" x14ac:dyDescent="0.25">
      <c r="A1067" s="10">
        <v>1065</v>
      </c>
      <c r="B1067" s="10" t="s">
        <v>3695</v>
      </c>
      <c r="C1067" s="10" t="s">
        <v>3696</v>
      </c>
      <c r="D1067" s="10" t="s">
        <v>357</v>
      </c>
      <c r="E1067" s="10" t="s">
        <v>989</v>
      </c>
      <c r="F1067" s="161" t="s">
        <v>118</v>
      </c>
      <c r="G1067" s="161" t="s">
        <v>961</v>
      </c>
      <c r="H1067" s="4"/>
      <c r="I1067" s="4"/>
      <c r="J1067" s="4"/>
      <c r="K1067" s="4"/>
      <c r="L1067" s="4"/>
      <c r="M1067" s="4"/>
      <c r="N1067" s="4"/>
      <c r="O1067" s="4"/>
      <c r="P1067" s="5">
        <f>IF(基本情報登録!$D$10="","",IF(基本情報登録!$D$10=登録データ!D1067,1,0))</f>
        <v>0</v>
      </c>
      <c r="Q1067" s="3"/>
      <c r="R1067" s="3"/>
    </row>
    <row r="1068" spans="1:18" x14ac:dyDescent="0.25">
      <c r="A1068" s="10">
        <v>1066</v>
      </c>
      <c r="B1068" s="10" t="s">
        <v>3697</v>
      </c>
      <c r="C1068" s="10" t="s">
        <v>3698</v>
      </c>
      <c r="D1068" s="10" t="s">
        <v>357</v>
      </c>
      <c r="E1068" s="10" t="s">
        <v>989</v>
      </c>
      <c r="F1068" s="161" t="s">
        <v>52</v>
      </c>
      <c r="G1068" s="161" t="s">
        <v>214</v>
      </c>
      <c r="H1068" s="4"/>
      <c r="I1068" s="4"/>
      <c r="J1068" s="4"/>
      <c r="K1068" s="4"/>
      <c r="L1068" s="4"/>
      <c r="M1068" s="4"/>
      <c r="N1068" s="4"/>
      <c r="O1068" s="4"/>
      <c r="P1068" s="5">
        <f>IF(基本情報登録!$D$10="","",IF(基本情報登録!$D$10=登録データ!D1068,1,0))</f>
        <v>0</v>
      </c>
      <c r="Q1068" s="3"/>
      <c r="R1068" s="3"/>
    </row>
    <row r="1069" spans="1:18" x14ac:dyDescent="0.25">
      <c r="A1069" s="10">
        <v>1067</v>
      </c>
      <c r="B1069" s="10" t="s">
        <v>3699</v>
      </c>
      <c r="C1069" s="10" t="s">
        <v>3700</v>
      </c>
      <c r="D1069" s="10" t="s">
        <v>357</v>
      </c>
      <c r="E1069" s="10" t="s">
        <v>989</v>
      </c>
      <c r="F1069" s="161" t="s">
        <v>37</v>
      </c>
      <c r="G1069" s="161" t="s">
        <v>920</v>
      </c>
      <c r="H1069" s="4"/>
      <c r="I1069" s="4"/>
      <c r="J1069" s="4"/>
      <c r="K1069" s="4"/>
      <c r="L1069" s="4"/>
      <c r="M1069" s="4"/>
      <c r="N1069" s="4"/>
      <c r="O1069" s="4"/>
      <c r="P1069" s="5">
        <f>IF(基本情報登録!$D$10="","",IF(基本情報登録!$D$10=登録データ!D1069,1,0))</f>
        <v>0</v>
      </c>
      <c r="Q1069" s="3"/>
      <c r="R1069" s="3"/>
    </row>
    <row r="1070" spans="1:18" x14ac:dyDescent="0.25">
      <c r="A1070" s="10">
        <v>1068</v>
      </c>
      <c r="B1070" s="10" t="s">
        <v>3701</v>
      </c>
      <c r="C1070" s="10" t="s">
        <v>3702</v>
      </c>
      <c r="D1070" s="10" t="s">
        <v>357</v>
      </c>
      <c r="E1070" s="10" t="s">
        <v>989</v>
      </c>
      <c r="F1070" s="161" t="s">
        <v>52</v>
      </c>
      <c r="G1070" s="161" t="s">
        <v>1308</v>
      </c>
      <c r="H1070" s="4"/>
      <c r="I1070" s="4"/>
      <c r="J1070" s="4"/>
      <c r="K1070" s="4"/>
      <c r="L1070" s="4"/>
      <c r="M1070" s="4"/>
      <c r="N1070" s="4"/>
      <c r="O1070" s="4"/>
      <c r="P1070" s="5">
        <f>IF(基本情報登録!$D$10="","",IF(基本情報登録!$D$10=登録データ!D1070,1,0))</f>
        <v>0</v>
      </c>
      <c r="Q1070" s="3"/>
      <c r="R1070" s="3"/>
    </row>
    <row r="1071" spans="1:18" x14ac:dyDescent="0.25">
      <c r="A1071" s="10">
        <v>1069</v>
      </c>
      <c r="B1071" s="10" t="s">
        <v>3703</v>
      </c>
      <c r="C1071" s="10" t="s">
        <v>3704</v>
      </c>
      <c r="D1071" s="10" t="s">
        <v>357</v>
      </c>
      <c r="E1071" s="10" t="s">
        <v>989</v>
      </c>
      <c r="F1071" s="161" t="s">
        <v>131</v>
      </c>
      <c r="G1071" s="161" t="s">
        <v>1535</v>
      </c>
      <c r="H1071" s="4"/>
      <c r="I1071" s="4"/>
      <c r="J1071" s="4"/>
      <c r="K1071" s="4"/>
      <c r="L1071" s="4"/>
      <c r="M1071" s="4"/>
      <c r="N1071" s="4"/>
      <c r="O1071" s="4"/>
      <c r="P1071" s="5">
        <f>IF(基本情報登録!$D$10="","",IF(基本情報登録!$D$10=登録データ!D1071,1,0))</f>
        <v>0</v>
      </c>
      <c r="Q1071" s="3"/>
      <c r="R1071" s="3"/>
    </row>
    <row r="1072" spans="1:18" x14ac:dyDescent="0.25">
      <c r="A1072" s="10">
        <v>1070</v>
      </c>
      <c r="B1072" s="10" t="s">
        <v>3705</v>
      </c>
      <c r="C1072" s="10" t="s">
        <v>3706</v>
      </c>
      <c r="D1072" s="10" t="s">
        <v>357</v>
      </c>
      <c r="E1072" s="10" t="s">
        <v>989</v>
      </c>
      <c r="F1072" s="161" t="s">
        <v>151</v>
      </c>
      <c r="G1072" s="161" t="s">
        <v>863</v>
      </c>
      <c r="H1072" s="4"/>
      <c r="I1072" s="4"/>
      <c r="J1072" s="4"/>
      <c r="K1072" s="4"/>
      <c r="L1072" s="4"/>
      <c r="M1072" s="4"/>
      <c r="N1072" s="4"/>
      <c r="O1072" s="4"/>
      <c r="P1072" s="5">
        <f>IF(基本情報登録!$D$10="","",IF(基本情報登録!$D$10=登録データ!D1072,1,0))</f>
        <v>0</v>
      </c>
      <c r="Q1072" s="3"/>
      <c r="R1072" s="3"/>
    </row>
    <row r="1073" spans="1:18" x14ac:dyDescent="0.25">
      <c r="A1073" s="10">
        <v>1071</v>
      </c>
      <c r="B1073" s="10" t="s">
        <v>3707</v>
      </c>
      <c r="C1073" s="10" t="s">
        <v>3708</v>
      </c>
      <c r="D1073" s="10" t="s">
        <v>357</v>
      </c>
      <c r="E1073" s="10" t="s">
        <v>989</v>
      </c>
      <c r="F1073" s="161" t="s">
        <v>542</v>
      </c>
      <c r="G1073" s="161" t="s">
        <v>844</v>
      </c>
      <c r="H1073" s="4"/>
      <c r="I1073" s="4"/>
      <c r="J1073" s="4"/>
      <c r="K1073" s="4"/>
      <c r="L1073" s="4"/>
      <c r="M1073" s="4"/>
      <c r="N1073" s="4"/>
      <c r="O1073" s="4"/>
      <c r="P1073" s="5">
        <f>IF(基本情報登録!$D$10="","",IF(基本情報登録!$D$10=登録データ!D1073,1,0))</f>
        <v>0</v>
      </c>
      <c r="Q1073" s="3"/>
      <c r="R1073" s="3"/>
    </row>
    <row r="1074" spans="1:18" x14ac:dyDescent="0.25">
      <c r="A1074" s="10">
        <v>1072</v>
      </c>
      <c r="B1074" s="10" t="s">
        <v>3709</v>
      </c>
      <c r="C1074" s="10" t="s">
        <v>3710</v>
      </c>
      <c r="D1074" s="10" t="s">
        <v>357</v>
      </c>
      <c r="E1074" s="10" t="s">
        <v>989</v>
      </c>
      <c r="F1074" s="161" t="s">
        <v>52</v>
      </c>
      <c r="G1074" s="161" t="s">
        <v>1829</v>
      </c>
      <c r="H1074" s="4"/>
      <c r="I1074" s="4"/>
      <c r="J1074" s="4"/>
      <c r="K1074" s="4"/>
      <c r="L1074" s="4"/>
      <c r="M1074" s="4"/>
      <c r="N1074" s="4"/>
      <c r="O1074" s="4"/>
      <c r="P1074" s="5">
        <f>IF(基本情報登録!$D$10="","",IF(基本情報登録!$D$10=登録データ!D1074,1,0))</f>
        <v>0</v>
      </c>
      <c r="Q1074" s="3"/>
      <c r="R1074" s="3"/>
    </row>
    <row r="1075" spans="1:18" x14ac:dyDescent="0.25">
      <c r="A1075" s="10">
        <v>1073</v>
      </c>
      <c r="B1075" s="10" t="s">
        <v>3711</v>
      </c>
      <c r="C1075" s="10" t="s">
        <v>3712</v>
      </c>
      <c r="D1075" s="10" t="s">
        <v>357</v>
      </c>
      <c r="E1075" s="10" t="s">
        <v>989</v>
      </c>
      <c r="F1075" s="161" t="s">
        <v>166</v>
      </c>
      <c r="G1075" s="161" t="s">
        <v>1108</v>
      </c>
      <c r="H1075" s="4"/>
      <c r="I1075" s="4"/>
      <c r="J1075" s="4"/>
      <c r="K1075" s="4"/>
      <c r="L1075" s="4"/>
      <c r="M1075" s="4"/>
      <c r="N1075" s="4"/>
      <c r="O1075" s="4"/>
      <c r="P1075" s="5">
        <f>IF(基本情報登録!$D$10="","",IF(基本情報登録!$D$10=登録データ!D1075,1,0))</f>
        <v>0</v>
      </c>
      <c r="Q1075" s="3"/>
      <c r="R1075" s="3"/>
    </row>
    <row r="1076" spans="1:18" x14ac:dyDescent="0.25">
      <c r="A1076" s="10">
        <v>1074</v>
      </c>
      <c r="B1076" s="10" t="s">
        <v>3713</v>
      </c>
      <c r="C1076" s="10" t="s">
        <v>3714</v>
      </c>
      <c r="D1076" s="10" t="s">
        <v>357</v>
      </c>
      <c r="E1076" s="10" t="s">
        <v>989</v>
      </c>
      <c r="F1076" s="161" t="s">
        <v>118</v>
      </c>
      <c r="G1076" s="161" t="s">
        <v>2377</v>
      </c>
      <c r="H1076" s="4"/>
      <c r="I1076" s="4"/>
      <c r="J1076" s="4"/>
      <c r="K1076" s="4"/>
      <c r="L1076" s="4"/>
      <c r="M1076" s="4"/>
      <c r="N1076" s="4"/>
      <c r="O1076" s="4"/>
      <c r="P1076" s="5">
        <f>IF(基本情報登録!$D$10="","",IF(基本情報登録!$D$10=登録データ!D1076,1,0))</f>
        <v>0</v>
      </c>
      <c r="Q1076" s="3"/>
      <c r="R1076" s="3"/>
    </row>
    <row r="1077" spans="1:18" x14ac:dyDescent="0.25">
      <c r="A1077" s="10">
        <v>1075</v>
      </c>
      <c r="B1077" s="10" t="s">
        <v>3715</v>
      </c>
      <c r="C1077" s="10" t="s">
        <v>3716</v>
      </c>
      <c r="D1077" s="10" t="s">
        <v>357</v>
      </c>
      <c r="E1077" s="10" t="s">
        <v>989</v>
      </c>
      <c r="F1077" s="161" t="s">
        <v>52</v>
      </c>
      <c r="G1077" s="161" t="s">
        <v>1376</v>
      </c>
      <c r="H1077" s="4"/>
      <c r="I1077" s="4"/>
      <c r="J1077" s="4"/>
      <c r="K1077" s="4"/>
      <c r="L1077" s="4"/>
      <c r="M1077" s="4"/>
      <c r="N1077" s="4"/>
      <c r="O1077" s="4"/>
      <c r="P1077" s="5">
        <f>IF(基本情報登録!$D$10="","",IF(基本情報登録!$D$10=登録データ!D1077,1,0))</f>
        <v>0</v>
      </c>
      <c r="Q1077" s="3"/>
      <c r="R1077" s="3"/>
    </row>
    <row r="1078" spans="1:18" x14ac:dyDescent="0.25">
      <c r="A1078" s="10">
        <v>1076</v>
      </c>
      <c r="B1078" s="10" t="s">
        <v>3717</v>
      </c>
      <c r="C1078" s="10" t="s">
        <v>3718</v>
      </c>
      <c r="D1078" s="10" t="s">
        <v>357</v>
      </c>
      <c r="E1078" s="10" t="s">
        <v>989</v>
      </c>
      <c r="F1078" s="161" t="s">
        <v>52</v>
      </c>
      <c r="G1078" s="161" t="s">
        <v>521</v>
      </c>
      <c r="H1078" s="4"/>
      <c r="I1078" s="4"/>
      <c r="J1078" s="4"/>
      <c r="K1078" s="4"/>
      <c r="L1078" s="4"/>
      <c r="M1078" s="4"/>
      <c r="N1078" s="4"/>
      <c r="O1078" s="4"/>
      <c r="P1078" s="5">
        <f>IF(基本情報登録!$D$10="","",IF(基本情報登録!$D$10=登録データ!D1078,1,0))</f>
        <v>0</v>
      </c>
      <c r="Q1078" s="3"/>
      <c r="R1078" s="3"/>
    </row>
    <row r="1079" spans="1:18" x14ac:dyDescent="0.25">
      <c r="A1079" s="10">
        <v>1077</v>
      </c>
      <c r="B1079" s="10" t="s">
        <v>3719</v>
      </c>
      <c r="C1079" s="10" t="s">
        <v>3720</v>
      </c>
      <c r="D1079" s="10" t="s">
        <v>357</v>
      </c>
      <c r="E1079" s="10" t="s">
        <v>989</v>
      </c>
      <c r="F1079" s="161" t="s">
        <v>52</v>
      </c>
      <c r="G1079" s="161" t="s">
        <v>521</v>
      </c>
      <c r="H1079" s="4"/>
      <c r="I1079" s="4"/>
      <c r="J1079" s="4"/>
      <c r="K1079" s="4"/>
      <c r="L1079" s="4"/>
      <c r="M1079" s="4"/>
      <c r="N1079" s="4"/>
      <c r="O1079" s="4"/>
      <c r="P1079" s="5">
        <f>IF(基本情報登録!$D$10="","",IF(基本情報登録!$D$10=登録データ!D1079,1,0))</f>
        <v>0</v>
      </c>
      <c r="Q1079" s="3"/>
      <c r="R1079" s="3"/>
    </row>
    <row r="1080" spans="1:18" x14ac:dyDescent="0.25">
      <c r="A1080" s="10">
        <v>1078</v>
      </c>
      <c r="B1080" s="10" t="s">
        <v>3721</v>
      </c>
      <c r="C1080" s="10" t="s">
        <v>3722</v>
      </c>
      <c r="D1080" s="10" t="s">
        <v>357</v>
      </c>
      <c r="E1080" s="10" t="s">
        <v>989</v>
      </c>
      <c r="F1080" s="161" t="s">
        <v>52</v>
      </c>
      <c r="G1080" s="161" t="s">
        <v>521</v>
      </c>
      <c r="H1080" s="4"/>
      <c r="I1080" s="4"/>
      <c r="J1080" s="4"/>
      <c r="K1080" s="4"/>
      <c r="L1080" s="4"/>
      <c r="M1080" s="4"/>
      <c r="N1080" s="4"/>
      <c r="O1080" s="4"/>
      <c r="P1080" s="5">
        <f>IF(基本情報登録!$D$10="","",IF(基本情報登録!$D$10=登録データ!D1080,1,0))</f>
        <v>0</v>
      </c>
      <c r="Q1080" s="3"/>
      <c r="R1080" s="3"/>
    </row>
    <row r="1081" spans="1:18" x14ac:dyDescent="0.25">
      <c r="A1081" s="10">
        <v>1079</v>
      </c>
      <c r="B1081" s="10" t="s">
        <v>3723</v>
      </c>
      <c r="C1081" s="10" t="s">
        <v>1107</v>
      </c>
      <c r="D1081" s="10" t="s">
        <v>215</v>
      </c>
      <c r="E1081" s="10" t="s">
        <v>60</v>
      </c>
      <c r="F1081" s="161" t="s">
        <v>52</v>
      </c>
      <c r="G1081" s="161" t="s">
        <v>521</v>
      </c>
      <c r="H1081" s="4"/>
      <c r="I1081" s="4"/>
      <c r="J1081" s="4"/>
      <c r="K1081" s="4"/>
      <c r="L1081" s="4"/>
      <c r="M1081" s="4"/>
      <c r="N1081" s="4"/>
      <c r="O1081" s="4"/>
      <c r="P1081" s="5">
        <f>IF(基本情報登録!$D$10="","",IF(基本情報登録!$D$10=登録データ!D1081,1,0))</f>
        <v>0</v>
      </c>
      <c r="Q1081" s="3"/>
      <c r="R1081" s="3"/>
    </row>
    <row r="1082" spans="1:18" x14ac:dyDescent="0.25">
      <c r="A1082" s="10">
        <v>1080</v>
      </c>
      <c r="B1082" s="10" t="s">
        <v>3724</v>
      </c>
      <c r="C1082" s="10" t="s">
        <v>2376</v>
      </c>
      <c r="D1082" s="10" t="s">
        <v>215</v>
      </c>
      <c r="E1082" s="10" t="s">
        <v>188</v>
      </c>
      <c r="F1082" s="161" t="s">
        <v>118</v>
      </c>
      <c r="G1082" s="161" t="s">
        <v>2565</v>
      </c>
      <c r="H1082" s="4"/>
      <c r="I1082" s="4"/>
      <c r="J1082" s="4"/>
      <c r="K1082" s="4"/>
      <c r="L1082" s="4"/>
      <c r="M1082" s="4"/>
      <c r="N1082" s="4"/>
      <c r="O1082" s="4"/>
      <c r="P1082" s="5">
        <f>IF(基本情報登録!$D$10="","",IF(基本情報登録!$D$10=登録データ!D1082,1,0))</f>
        <v>0</v>
      </c>
      <c r="Q1082" s="3"/>
      <c r="R1082" s="3"/>
    </row>
    <row r="1083" spans="1:18" x14ac:dyDescent="0.25">
      <c r="A1083" s="10">
        <v>1081</v>
      </c>
      <c r="B1083" s="10" t="s">
        <v>3725</v>
      </c>
      <c r="C1083" s="10" t="s">
        <v>2283</v>
      </c>
      <c r="D1083" s="10" t="s">
        <v>215</v>
      </c>
      <c r="E1083" s="10" t="s">
        <v>188</v>
      </c>
      <c r="F1083" s="161" t="s">
        <v>52</v>
      </c>
      <c r="G1083" s="161" t="s">
        <v>521</v>
      </c>
      <c r="H1083" s="4"/>
      <c r="I1083" s="4"/>
      <c r="J1083" s="4"/>
      <c r="K1083" s="4"/>
      <c r="L1083" s="4"/>
      <c r="M1083" s="4"/>
      <c r="N1083" s="4"/>
      <c r="O1083" s="4"/>
      <c r="P1083" s="5">
        <f>IF(基本情報登録!$D$10="","",IF(基本情報登録!$D$10=登録データ!D1083,1,0))</f>
        <v>0</v>
      </c>
      <c r="Q1083" s="3"/>
      <c r="R1083" s="3"/>
    </row>
    <row r="1084" spans="1:18" x14ac:dyDescent="0.25">
      <c r="A1084" s="10">
        <v>1082</v>
      </c>
      <c r="B1084" s="10" t="s">
        <v>3726</v>
      </c>
      <c r="C1084" s="10" t="s">
        <v>2230</v>
      </c>
      <c r="D1084" s="10" t="s">
        <v>137</v>
      </c>
      <c r="E1084" s="10" t="s">
        <v>989</v>
      </c>
      <c r="F1084" s="161" t="s">
        <v>52</v>
      </c>
      <c r="G1084" s="161" t="s">
        <v>4579</v>
      </c>
      <c r="H1084" s="4"/>
      <c r="I1084" s="4"/>
      <c r="J1084" s="4"/>
      <c r="K1084" s="4"/>
      <c r="L1084" s="4"/>
      <c r="M1084" s="4"/>
      <c r="N1084" s="4"/>
      <c r="O1084" s="4"/>
      <c r="P1084" s="5">
        <f>IF(基本情報登録!$D$10="","",IF(基本情報登録!$D$10=登録データ!D1084,1,0))</f>
        <v>0</v>
      </c>
      <c r="Q1084" s="3"/>
      <c r="R1084" s="3"/>
    </row>
    <row r="1085" spans="1:18" x14ac:dyDescent="0.25">
      <c r="A1085" s="10">
        <v>1083</v>
      </c>
      <c r="B1085" s="10" t="s">
        <v>3727</v>
      </c>
      <c r="C1085" s="10" t="s">
        <v>3728</v>
      </c>
      <c r="D1085" s="10" t="s">
        <v>137</v>
      </c>
      <c r="E1085" s="10" t="s">
        <v>989</v>
      </c>
      <c r="F1085" s="161" t="s">
        <v>131</v>
      </c>
      <c r="G1085" s="161" t="s">
        <v>1032</v>
      </c>
      <c r="H1085" s="4"/>
      <c r="I1085" s="4"/>
      <c r="J1085" s="4"/>
      <c r="K1085" s="4"/>
      <c r="L1085" s="4"/>
      <c r="M1085" s="4"/>
      <c r="N1085" s="4"/>
      <c r="O1085" s="4"/>
      <c r="P1085" s="5">
        <f>IF(基本情報登録!$D$10="","",IF(基本情報登録!$D$10=登録データ!D1085,1,0))</f>
        <v>0</v>
      </c>
      <c r="Q1085" s="3"/>
      <c r="R1085" s="3"/>
    </row>
    <row r="1086" spans="1:18" x14ac:dyDescent="0.25">
      <c r="A1086" s="10">
        <v>1084</v>
      </c>
      <c r="B1086" s="10" t="s">
        <v>3729</v>
      </c>
      <c r="C1086" s="10" t="s">
        <v>3730</v>
      </c>
      <c r="D1086" s="10" t="s">
        <v>137</v>
      </c>
      <c r="E1086" s="10" t="s">
        <v>989</v>
      </c>
      <c r="F1086" s="161" t="s">
        <v>131</v>
      </c>
      <c r="G1086" s="161" t="s">
        <v>1002</v>
      </c>
      <c r="H1086" s="4"/>
      <c r="I1086" s="4"/>
      <c r="J1086" s="4"/>
      <c r="K1086" s="4"/>
      <c r="L1086" s="4"/>
      <c r="M1086" s="4"/>
      <c r="N1086" s="4"/>
      <c r="O1086" s="4"/>
      <c r="P1086" s="5">
        <f>IF(基本情報登録!$D$10="","",IF(基本情報登録!$D$10=登録データ!D1086,1,0))</f>
        <v>0</v>
      </c>
      <c r="Q1086" s="3"/>
      <c r="R1086" s="3"/>
    </row>
    <row r="1087" spans="1:18" x14ac:dyDescent="0.25">
      <c r="A1087" s="10">
        <v>1085</v>
      </c>
      <c r="B1087" s="10" t="s">
        <v>3731</v>
      </c>
      <c r="C1087" s="10" t="s">
        <v>3732</v>
      </c>
      <c r="D1087" s="10" t="s">
        <v>137</v>
      </c>
      <c r="E1087" s="10" t="s">
        <v>989</v>
      </c>
      <c r="F1087" s="161" t="s">
        <v>131</v>
      </c>
      <c r="G1087" s="161" t="s">
        <v>1038</v>
      </c>
      <c r="H1087" s="4"/>
      <c r="I1087" s="4"/>
      <c r="J1087" s="4"/>
      <c r="K1087" s="4"/>
      <c r="L1087" s="4"/>
      <c r="M1087" s="4"/>
      <c r="N1087" s="4"/>
      <c r="O1087" s="4"/>
      <c r="P1087" s="5">
        <f>IF(基本情報登録!$D$10="","",IF(基本情報登録!$D$10=登録データ!D1087,1,0))</f>
        <v>0</v>
      </c>
      <c r="Q1087" s="3"/>
      <c r="R1087" s="3"/>
    </row>
    <row r="1088" spans="1:18" x14ac:dyDescent="0.25">
      <c r="A1088" s="10">
        <v>1086</v>
      </c>
      <c r="B1088" s="10" t="s">
        <v>3733</v>
      </c>
      <c r="C1088" s="10" t="s">
        <v>3734</v>
      </c>
      <c r="D1088" s="10" t="s">
        <v>137</v>
      </c>
      <c r="E1088" s="10" t="s">
        <v>989</v>
      </c>
      <c r="F1088" s="161" t="s">
        <v>131</v>
      </c>
      <c r="G1088" s="161" t="s">
        <v>4580</v>
      </c>
      <c r="H1088" s="4"/>
      <c r="I1088" s="4"/>
      <c r="J1088" s="4"/>
      <c r="K1088" s="4"/>
      <c r="L1088" s="4"/>
      <c r="M1088" s="4"/>
      <c r="N1088" s="4"/>
      <c r="O1088" s="4"/>
      <c r="P1088" s="5">
        <f>IF(基本情報登録!$D$10="","",IF(基本情報登録!$D$10=登録データ!D1088,1,0))</f>
        <v>0</v>
      </c>
      <c r="Q1088" s="3"/>
      <c r="R1088" s="3"/>
    </row>
    <row r="1089" spans="1:18" x14ac:dyDescent="0.25">
      <c r="A1089" s="10">
        <v>1087</v>
      </c>
      <c r="B1089" s="10" t="s">
        <v>3735</v>
      </c>
      <c r="C1089" s="10" t="s">
        <v>3736</v>
      </c>
      <c r="D1089" s="10" t="s">
        <v>137</v>
      </c>
      <c r="E1089" s="10" t="s">
        <v>989</v>
      </c>
      <c r="F1089" s="161" t="s">
        <v>131</v>
      </c>
      <c r="G1089" s="161" t="s">
        <v>737</v>
      </c>
      <c r="H1089" s="4"/>
      <c r="I1089" s="4"/>
      <c r="J1089" s="4"/>
      <c r="K1089" s="4"/>
      <c r="L1089" s="4"/>
      <c r="M1089" s="4"/>
      <c r="N1089" s="4"/>
      <c r="O1089" s="4"/>
      <c r="P1089" s="5">
        <f>IF(基本情報登録!$D$10="","",IF(基本情報登録!$D$10=登録データ!D1089,1,0))</f>
        <v>0</v>
      </c>
      <c r="Q1089" s="3"/>
      <c r="R1089" s="3"/>
    </row>
    <row r="1090" spans="1:18" x14ac:dyDescent="0.25">
      <c r="A1090" s="10">
        <v>1088</v>
      </c>
      <c r="B1090" s="10" t="s">
        <v>3737</v>
      </c>
      <c r="C1090" s="10" t="s">
        <v>3738</v>
      </c>
      <c r="D1090" s="10" t="s">
        <v>137</v>
      </c>
      <c r="E1090" s="10" t="s">
        <v>989</v>
      </c>
      <c r="F1090" s="161" t="s">
        <v>52</v>
      </c>
      <c r="G1090" s="161" t="s">
        <v>539</v>
      </c>
      <c r="H1090" s="4"/>
      <c r="I1090" s="4"/>
      <c r="J1090" s="4"/>
      <c r="K1090" s="4"/>
      <c r="L1090" s="4"/>
      <c r="M1090" s="4"/>
      <c r="N1090" s="4"/>
      <c r="O1090" s="4"/>
      <c r="P1090" s="5">
        <f>IF(基本情報登録!$D$10="","",IF(基本情報登録!$D$10=登録データ!D1090,1,0))</f>
        <v>0</v>
      </c>
      <c r="Q1090" s="3"/>
      <c r="R1090" s="3"/>
    </row>
    <row r="1091" spans="1:18" x14ac:dyDescent="0.25">
      <c r="A1091" s="10">
        <v>1089</v>
      </c>
      <c r="B1091" s="10" t="s">
        <v>1030</v>
      </c>
      <c r="C1091" s="10" t="s">
        <v>1031</v>
      </c>
      <c r="D1091" s="10" t="s">
        <v>76</v>
      </c>
      <c r="E1091" s="10" t="s">
        <v>60</v>
      </c>
      <c r="F1091" s="161" t="s">
        <v>131</v>
      </c>
      <c r="G1091" s="161" t="s">
        <v>1535</v>
      </c>
      <c r="H1091" s="4"/>
      <c r="I1091" s="4"/>
      <c r="J1091" s="4"/>
      <c r="K1091" s="4"/>
      <c r="L1091" s="4"/>
      <c r="M1091" s="4"/>
      <c r="N1091" s="4"/>
      <c r="O1091" s="4"/>
      <c r="P1091" s="5">
        <f>IF(基本情報登録!$D$10="","",IF(基本情報登録!$D$10=登録データ!D1091,1,0))</f>
        <v>0</v>
      </c>
      <c r="Q1091" s="3"/>
      <c r="R1091" s="3"/>
    </row>
    <row r="1092" spans="1:18" x14ac:dyDescent="0.25">
      <c r="A1092" s="10">
        <v>1090</v>
      </c>
      <c r="B1092" s="10" t="s">
        <v>1034</v>
      </c>
      <c r="C1092" s="10" t="s">
        <v>1035</v>
      </c>
      <c r="D1092" s="10" t="s">
        <v>76</v>
      </c>
      <c r="E1092" s="10" t="s">
        <v>95</v>
      </c>
      <c r="F1092" s="161" t="s">
        <v>131</v>
      </c>
      <c r="G1092" s="161" t="s">
        <v>2525</v>
      </c>
      <c r="H1092" s="4"/>
      <c r="I1092" s="4"/>
      <c r="J1092" s="4"/>
      <c r="K1092" s="4"/>
      <c r="L1092" s="4"/>
      <c r="M1092" s="4"/>
      <c r="N1092" s="4"/>
      <c r="O1092" s="4"/>
      <c r="P1092" s="5">
        <f>IF(基本情報登録!$D$10="","",IF(基本情報登録!$D$10=登録データ!D1092,1,0))</f>
        <v>0</v>
      </c>
      <c r="Q1092" s="3"/>
      <c r="R1092" s="3"/>
    </row>
    <row r="1093" spans="1:18" x14ac:dyDescent="0.25">
      <c r="A1093" s="10">
        <v>1091</v>
      </c>
      <c r="B1093" s="10" t="s">
        <v>1036</v>
      </c>
      <c r="C1093" s="10" t="s">
        <v>1037</v>
      </c>
      <c r="D1093" s="10" t="s">
        <v>76</v>
      </c>
      <c r="E1093" s="10" t="s">
        <v>95</v>
      </c>
      <c r="F1093" s="161" t="s">
        <v>131</v>
      </c>
      <c r="G1093" s="161" t="s">
        <v>431</v>
      </c>
      <c r="H1093" s="4"/>
      <c r="I1093" s="4"/>
      <c r="J1093" s="4"/>
      <c r="K1093" s="4"/>
      <c r="L1093" s="4"/>
      <c r="M1093" s="4"/>
      <c r="N1093" s="4"/>
      <c r="O1093" s="4"/>
      <c r="P1093" s="5">
        <f>IF(基本情報登録!$D$10="","",IF(基本情報登録!$D$10=登録データ!D1093,1,0))</f>
        <v>0</v>
      </c>
      <c r="Q1093" s="3"/>
      <c r="R1093" s="3"/>
    </row>
    <row r="1094" spans="1:18" x14ac:dyDescent="0.25">
      <c r="A1094" s="10">
        <v>1092</v>
      </c>
      <c r="B1094" s="10" t="s">
        <v>3739</v>
      </c>
      <c r="C1094" s="10" t="s">
        <v>3740</v>
      </c>
      <c r="D1094" s="10" t="s">
        <v>76</v>
      </c>
      <c r="E1094" s="10" t="s">
        <v>95</v>
      </c>
      <c r="F1094" s="161" t="s">
        <v>96</v>
      </c>
      <c r="G1094" s="161" t="s">
        <v>1783</v>
      </c>
      <c r="H1094" s="4"/>
      <c r="I1094" s="4"/>
      <c r="J1094" s="4"/>
      <c r="K1094" s="4"/>
      <c r="L1094" s="4"/>
      <c r="M1094" s="4"/>
      <c r="N1094" s="4"/>
      <c r="O1094" s="4"/>
      <c r="P1094" s="5">
        <f>IF(基本情報登録!$D$10="","",IF(基本情報登録!$D$10=登録データ!D1094,1,0))</f>
        <v>0</v>
      </c>
      <c r="Q1094" s="3"/>
      <c r="R1094" s="3"/>
    </row>
    <row r="1095" spans="1:18" x14ac:dyDescent="0.25">
      <c r="A1095" s="10">
        <v>1093</v>
      </c>
      <c r="B1095" s="10" t="s">
        <v>2351</v>
      </c>
      <c r="C1095" s="10" t="s">
        <v>2352</v>
      </c>
      <c r="D1095" s="10" t="s">
        <v>76</v>
      </c>
      <c r="E1095" s="10" t="s">
        <v>188</v>
      </c>
      <c r="F1095" s="161" t="s">
        <v>96</v>
      </c>
      <c r="G1095" s="161" t="s">
        <v>874</v>
      </c>
      <c r="H1095" s="4"/>
      <c r="I1095" s="4"/>
      <c r="J1095" s="4"/>
      <c r="K1095" s="4"/>
      <c r="L1095" s="4"/>
      <c r="M1095" s="4"/>
      <c r="N1095" s="4"/>
      <c r="O1095" s="4"/>
      <c r="P1095" s="5">
        <f>IF(基本情報登録!$D$10="","",IF(基本情報登録!$D$10=登録データ!D1095,1,0))</f>
        <v>0</v>
      </c>
      <c r="Q1095" s="3"/>
      <c r="R1095" s="3"/>
    </row>
    <row r="1096" spans="1:18" x14ac:dyDescent="0.25">
      <c r="A1096" s="10">
        <v>1094</v>
      </c>
      <c r="B1096" s="10" t="s">
        <v>3741</v>
      </c>
      <c r="C1096" s="10" t="s">
        <v>3742</v>
      </c>
      <c r="D1096" s="10" t="s">
        <v>83</v>
      </c>
      <c r="E1096" s="10" t="s">
        <v>989</v>
      </c>
      <c r="F1096" s="161" t="s">
        <v>96</v>
      </c>
      <c r="G1096" s="161" t="s">
        <v>801</v>
      </c>
      <c r="H1096" s="4"/>
      <c r="I1096" s="4"/>
      <c r="J1096" s="4"/>
      <c r="K1096" s="4"/>
      <c r="L1096" s="4"/>
      <c r="M1096" s="4"/>
      <c r="N1096" s="4"/>
      <c r="O1096" s="4"/>
      <c r="P1096" s="5">
        <f>IF(基本情報登録!$D$10="","",IF(基本情報登録!$D$10=登録データ!D1096,1,0))</f>
        <v>0</v>
      </c>
      <c r="Q1096" s="3"/>
      <c r="R1096" s="3"/>
    </row>
    <row r="1097" spans="1:18" x14ac:dyDescent="0.25">
      <c r="A1097" s="10">
        <v>1095</v>
      </c>
      <c r="B1097" s="10" t="s">
        <v>3743</v>
      </c>
      <c r="C1097" s="10" t="s">
        <v>3744</v>
      </c>
      <c r="D1097" s="10" t="s">
        <v>83</v>
      </c>
      <c r="E1097" s="10" t="s">
        <v>989</v>
      </c>
      <c r="F1097" s="161" t="s">
        <v>28</v>
      </c>
      <c r="G1097" s="161" t="s">
        <v>4581</v>
      </c>
      <c r="H1097" s="4"/>
      <c r="I1097" s="4"/>
      <c r="J1097" s="4"/>
      <c r="K1097" s="4"/>
      <c r="L1097" s="4"/>
      <c r="M1097" s="4"/>
      <c r="N1097" s="4"/>
      <c r="O1097" s="4"/>
      <c r="P1097" s="5">
        <f>IF(基本情報登録!$D$10="","",IF(基本情報登録!$D$10=登録データ!D1097,1,0))</f>
        <v>0</v>
      </c>
      <c r="Q1097" s="3"/>
      <c r="R1097" s="3"/>
    </row>
    <row r="1098" spans="1:18" x14ac:dyDescent="0.25">
      <c r="A1098" s="10">
        <v>1096</v>
      </c>
      <c r="B1098" s="10" t="s">
        <v>3745</v>
      </c>
      <c r="C1098" s="10" t="s">
        <v>3746</v>
      </c>
      <c r="D1098" s="10" t="s">
        <v>83</v>
      </c>
      <c r="E1098" s="10" t="s">
        <v>989</v>
      </c>
      <c r="F1098" s="161" t="s">
        <v>96</v>
      </c>
      <c r="G1098" s="161" t="s">
        <v>801</v>
      </c>
      <c r="H1098" s="4"/>
      <c r="I1098" s="4"/>
      <c r="J1098" s="4"/>
      <c r="K1098" s="4"/>
      <c r="L1098" s="4"/>
      <c r="M1098" s="4"/>
      <c r="N1098" s="4"/>
      <c r="O1098" s="4"/>
      <c r="P1098" s="5">
        <f>IF(基本情報登録!$D$10="","",IF(基本情報登録!$D$10=登録データ!D1098,1,0))</f>
        <v>0</v>
      </c>
      <c r="Q1098" s="3"/>
      <c r="R1098" s="3"/>
    </row>
    <row r="1099" spans="1:18" x14ac:dyDescent="0.25">
      <c r="A1099" s="10">
        <v>1097</v>
      </c>
      <c r="B1099" s="10" t="s">
        <v>3747</v>
      </c>
      <c r="C1099" s="10" t="s">
        <v>3748</v>
      </c>
      <c r="D1099" s="10" t="s">
        <v>83</v>
      </c>
      <c r="E1099" s="10" t="s">
        <v>989</v>
      </c>
      <c r="F1099" s="161" t="s">
        <v>96</v>
      </c>
      <c r="G1099" s="161" t="s">
        <v>801</v>
      </c>
      <c r="H1099" s="4"/>
      <c r="I1099" s="4"/>
      <c r="J1099" s="4"/>
      <c r="K1099" s="4"/>
      <c r="L1099" s="4"/>
      <c r="M1099" s="4"/>
      <c r="N1099" s="4"/>
      <c r="O1099" s="4"/>
      <c r="P1099" s="5">
        <f>IF(基本情報登録!$D$10="","",IF(基本情報登録!$D$10=登録データ!D1099,1,0))</f>
        <v>0</v>
      </c>
      <c r="Q1099" s="3"/>
      <c r="R1099" s="3"/>
    </row>
    <row r="1100" spans="1:18" x14ac:dyDescent="0.25">
      <c r="A1100" s="10">
        <v>1098</v>
      </c>
      <c r="B1100" s="10" t="s">
        <v>3749</v>
      </c>
      <c r="C1100" s="10" t="s">
        <v>3750</v>
      </c>
      <c r="D1100" s="10" t="s">
        <v>285</v>
      </c>
      <c r="E1100" s="10" t="s">
        <v>989</v>
      </c>
      <c r="F1100" s="161" t="s">
        <v>166</v>
      </c>
      <c r="G1100" s="161" t="s">
        <v>4575</v>
      </c>
      <c r="H1100" s="4"/>
      <c r="I1100" s="4"/>
      <c r="J1100" s="4"/>
      <c r="K1100" s="4"/>
      <c r="L1100" s="4"/>
      <c r="M1100" s="4"/>
      <c r="N1100" s="4"/>
      <c r="O1100" s="4"/>
      <c r="P1100" s="5">
        <f>IF(基本情報登録!$D$10="","",IF(基本情報登録!$D$10=登録データ!D1100,1,0))</f>
        <v>0</v>
      </c>
      <c r="Q1100" s="3"/>
      <c r="R1100" s="3"/>
    </row>
    <row r="1101" spans="1:18" x14ac:dyDescent="0.25">
      <c r="A1101" s="10">
        <v>1099</v>
      </c>
      <c r="B1101" s="10" t="s">
        <v>3751</v>
      </c>
      <c r="C1101" s="10" t="s">
        <v>3752</v>
      </c>
      <c r="D1101" s="10" t="s">
        <v>285</v>
      </c>
      <c r="E1101" s="10" t="s">
        <v>989</v>
      </c>
      <c r="F1101" s="161" t="s">
        <v>87</v>
      </c>
      <c r="G1101" s="161" t="s">
        <v>238</v>
      </c>
      <c r="H1101" s="4"/>
      <c r="I1101" s="4"/>
      <c r="J1101" s="4"/>
      <c r="K1101" s="4"/>
      <c r="L1101" s="4"/>
      <c r="M1101" s="4"/>
      <c r="N1101" s="4"/>
      <c r="O1101" s="4"/>
      <c r="P1101" s="5">
        <f>IF(基本情報登録!$D$10="","",IF(基本情報登録!$D$10=登録データ!D1101,1,0))</f>
        <v>0</v>
      </c>
      <c r="Q1101" s="3"/>
      <c r="R1101" s="3"/>
    </row>
    <row r="1102" spans="1:18" x14ac:dyDescent="0.25">
      <c r="A1102" s="10">
        <v>1100</v>
      </c>
      <c r="B1102" s="10" t="s">
        <v>3753</v>
      </c>
      <c r="C1102" s="10" t="s">
        <v>3754</v>
      </c>
      <c r="D1102" s="10" t="s">
        <v>285</v>
      </c>
      <c r="E1102" s="10" t="s">
        <v>989</v>
      </c>
      <c r="F1102" s="161" t="s">
        <v>166</v>
      </c>
      <c r="G1102" s="161" t="s">
        <v>1757</v>
      </c>
      <c r="H1102" s="4"/>
      <c r="I1102" s="4"/>
      <c r="J1102" s="4"/>
      <c r="K1102" s="4"/>
      <c r="L1102" s="4"/>
      <c r="M1102" s="4"/>
      <c r="N1102" s="4"/>
      <c r="O1102" s="4"/>
      <c r="P1102" s="5">
        <f>IF(基本情報登録!$D$10="","",IF(基本情報登録!$D$10=登録データ!D1102,1,0))</f>
        <v>0</v>
      </c>
      <c r="Q1102" s="3"/>
      <c r="R1102" s="3"/>
    </row>
    <row r="1103" spans="1:18" x14ac:dyDescent="0.25">
      <c r="A1103" s="10">
        <v>1101</v>
      </c>
      <c r="B1103" s="10" t="s">
        <v>3755</v>
      </c>
      <c r="C1103" s="10" t="s">
        <v>3756</v>
      </c>
      <c r="D1103" s="10" t="s">
        <v>285</v>
      </c>
      <c r="E1103" s="10" t="s">
        <v>989</v>
      </c>
      <c r="F1103" s="161" t="s">
        <v>96</v>
      </c>
      <c r="G1103" s="161" t="s">
        <v>801</v>
      </c>
      <c r="H1103" s="4"/>
      <c r="I1103" s="4"/>
      <c r="J1103" s="4"/>
      <c r="K1103" s="4"/>
      <c r="L1103" s="4"/>
      <c r="M1103" s="4"/>
      <c r="N1103" s="4"/>
      <c r="O1103" s="4"/>
      <c r="P1103" s="5">
        <f>IF(基本情報登録!$D$10="","",IF(基本情報登録!$D$10=登録データ!D1103,1,0))</f>
        <v>0</v>
      </c>
      <c r="Q1103" s="3"/>
      <c r="R1103" s="3"/>
    </row>
    <row r="1104" spans="1:18" x14ac:dyDescent="0.25">
      <c r="A1104" s="10">
        <v>1102</v>
      </c>
      <c r="B1104" s="10" t="s">
        <v>3757</v>
      </c>
      <c r="C1104" s="10" t="s">
        <v>3758</v>
      </c>
      <c r="D1104" s="10" t="s">
        <v>285</v>
      </c>
      <c r="E1104" s="10" t="s">
        <v>989</v>
      </c>
      <c r="F1104" s="161" t="s">
        <v>87</v>
      </c>
      <c r="G1104" s="161" t="s">
        <v>1115</v>
      </c>
      <c r="H1104" s="4"/>
      <c r="I1104" s="4"/>
      <c r="J1104" s="4"/>
      <c r="K1104" s="4"/>
      <c r="L1104" s="4"/>
      <c r="M1104" s="4"/>
      <c r="N1104" s="4"/>
      <c r="O1104" s="4"/>
      <c r="P1104" s="5">
        <f>IF(基本情報登録!$D$10="","",IF(基本情報登録!$D$10=登録データ!D1104,1,0))</f>
        <v>0</v>
      </c>
      <c r="Q1104" s="3"/>
      <c r="R1104" s="3"/>
    </row>
    <row r="1105" spans="1:18" x14ac:dyDescent="0.25">
      <c r="A1105" s="10">
        <v>1103</v>
      </c>
      <c r="B1105" s="10" t="s">
        <v>3759</v>
      </c>
      <c r="C1105" s="10" t="s">
        <v>3760</v>
      </c>
      <c r="D1105" s="10" t="s">
        <v>285</v>
      </c>
      <c r="E1105" s="10" t="s">
        <v>989</v>
      </c>
      <c r="F1105" s="161" t="s">
        <v>166</v>
      </c>
      <c r="G1105" s="161" t="s">
        <v>1108</v>
      </c>
      <c r="H1105" s="4"/>
      <c r="I1105" s="4"/>
      <c r="J1105" s="4"/>
      <c r="K1105" s="4"/>
      <c r="L1105" s="4"/>
      <c r="M1105" s="4"/>
      <c r="N1105" s="4"/>
      <c r="O1105" s="4"/>
      <c r="P1105" s="5">
        <f>IF(基本情報登録!$D$10="","",IF(基本情報登録!$D$10=登録データ!D1105,1,0))</f>
        <v>0</v>
      </c>
      <c r="Q1105" s="3"/>
      <c r="R1105" s="3"/>
    </row>
    <row r="1106" spans="1:18" x14ac:dyDescent="0.25">
      <c r="A1106" s="10">
        <v>1104</v>
      </c>
      <c r="B1106" s="10" t="s">
        <v>3761</v>
      </c>
      <c r="C1106" s="10" t="s">
        <v>3762</v>
      </c>
      <c r="D1106" s="10" t="s">
        <v>285</v>
      </c>
      <c r="E1106" s="10" t="s">
        <v>989</v>
      </c>
      <c r="F1106" s="161" t="s">
        <v>96</v>
      </c>
      <c r="G1106" s="161" t="s">
        <v>1978</v>
      </c>
      <c r="H1106" s="4"/>
      <c r="I1106" s="4"/>
      <c r="J1106" s="4"/>
      <c r="K1106" s="4"/>
      <c r="L1106" s="4"/>
      <c r="M1106" s="4"/>
      <c r="N1106" s="4"/>
      <c r="O1106" s="4"/>
      <c r="P1106" s="5">
        <f>IF(基本情報登録!$D$10="","",IF(基本情報登録!$D$10=登録データ!D1106,1,0))</f>
        <v>0</v>
      </c>
      <c r="Q1106" s="3"/>
      <c r="R1106" s="3"/>
    </row>
    <row r="1107" spans="1:18" x14ac:dyDescent="0.25">
      <c r="A1107" s="10">
        <v>1105</v>
      </c>
      <c r="B1107" s="10" t="s">
        <v>3763</v>
      </c>
      <c r="C1107" s="10" t="s">
        <v>3764</v>
      </c>
      <c r="D1107" s="10" t="s">
        <v>388</v>
      </c>
      <c r="E1107" s="10" t="s">
        <v>989</v>
      </c>
      <c r="F1107" s="161" t="s">
        <v>96</v>
      </c>
      <c r="G1107" s="161" t="s">
        <v>4582</v>
      </c>
      <c r="H1107" s="4"/>
      <c r="I1107" s="4"/>
      <c r="J1107" s="4"/>
      <c r="K1107" s="4"/>
      <c r="L1107" s="4"/>
      <c r="M1107" s="4"/>
      <c r="N1107" s="4"/>
      <c r="O1107" s="4"/>
      <c r="P1107" s="5">
        <f>IF(基本情報登録!$D$10="","",IF(基本情報登録!$D$10=登録データ!D1107,1,0))</f>
        <v>0</v>
      </c>
      <c r="Q1107" s="3"/>
      <c r="R1107" s="3"/>
    </row>
    <row r="1108" spans="1:18" x14ac:dyDescent="0.25">
      <c r="A1108" s="10">
        <v>1106</v>
      </c>
      <c r="B1108" s="10" t="s">
        <v>1755</v>
      </c>
      <c r="C1108" s="10" t="s">
        <v>1756</v>
      </c>
      <c r="D1108" s="10" t="s">
        <v>311</v>
      </c>
      <c r="E1108" s="10" t="s">
        <v>60</v>
      </c>
      <c r="F1108" s="161" t="s">
        <v>166</v>
      </c>
      <c r="G1108" s="161" t="s">
        <v>628</v>
      </c>
      <c r="H1108" s="4"/>
      <c r="I1108" s="4"/>
      <c r="J1108" s="4"/>
      <c r="K1108" s="4"/>
      <c r="L1108" s="4"/>
      <c r="M1108" s="4"/>
      <c r="N1108" s="4"/>
      <c r="O1108" s="4"/>
      <c r="P1108" s="5">
        <f>IF(基本情報登録!$D$10="","",IF(基本情報登録!$D$10=登録データ!D1108,1,0))</f>
        <v>0</v>
      </c>
      <c r="Q1108" s="3"/>
      <c r="R1108" s="3"/>
    </row>
    <row r="1109" spans="1:18" x14ac:dyDescent="0.25">
      <c r="A1109" s="10">
        <v>1107</v>
      </c>
      <c r="B1109" s="10" t="s">
        <v>1760</v>
      </c>
      <c r="C1109" s="10" t="s">
        <v>1761</v>
      </c>
      <c r="D1109" s="10" t="s">
        <v>311</v>
      </c>
      <c r="E1109" s="10" t="s">
        <v>95</v>
      </c>
      <c r="F1109" s="161" t="s">
        <v>166</v>
      </c>
      <c r="G1109" s="161" t="s">
        <v>4575</v>
      </c>
      <c r="H1109" s="4"/>
      <c r="I1109" s="4"/>
      <c r="J1109" s="4"/>
      <c r="K1109" s="4"/>
      <c r="L1109" s="4"/>
      <c r="M1109" s="4"/>
      <c r="N1109" s="4"/>
      <c r="O1109" s="4"/>
      <c r="P1109" s="5">
        <f>IF(基本情報登録!$D$10="","",IF(基本情報登録!$D$10=登録データ!D1109,1,0))</f>
        <v>0</v>
      </c>
      <c r="Q1109" s="3"/>
      <c r="R1109" s="3"/>
    </row>
    <row r="1110" spans="1:18" x14ac:dyDescent="0.25">
      <c r="A1110" s="10">
        <v>1108</v>
      </c>
      <c r="B1110" s="10" t="s">
        <v>2154</v>
      </c>
      <c r="C1110" s="10" t="s">
        <v>2155</v>
      </c>
      <c r="D1110" s="10" t="s">
        <v>311</v>
      </c>
      <c r="E1110" s="10" t="s">
        <v>95</v>
      </c>
      <c r="F1110" s="161" t="s">
        <v>166</v>
      </c>
      <c r="G1110" s="161" t="s">
        <v>511</v>
      </c>
      <c r="H1110" s="4"/>
      <c r="I1110" s="4"/>
      <c r="J1110" s="4"/>
      <c r="K1110" s="4"/>
      <c r="L1110" s="4"/>
      <c r="M1110" s="4"/>
      <c r="N1110" s="4"/>
      <c r="O1110" s="4"/>
      <c r="P1110" s="5">
        <f>IF(基本情報登録!$D$10="","",IF(基本情報登録!$D$10=登録データ!D1110,1,0))</f>
        <v>0</v>
      </c>
      <c r="Q1110" s="3"/>
      <c r="R1110" s="3"/>
    </row>
    <row r="1111" spans="1:18" x14ac:dyDescent="0.25">
      <c r="A1111" s="10">
        <v>1109</v>
      </c>
      <c r="B1111" s="10" t="s">
        <v>3765</v>
      </c>
      <c r="C1111" s="10" t="s">
        <v>2153</v>
      </c>
      <c r="D1111" s="10" t="s">
        <v>311</v>
      </c>
      <c r="E1111" s="10" t="s">
        <v>188</v>
      </c>
      <c r="F1111" s="161" t="s">
        <v>118</v>
      </c>
      <c r="G1111" s="161" t="s">
        <v>780</v>
      </c>
      <c r="H1111" s="4"/>
      <c r="I1111" s="4"/>
      <c r="J1111" s="4"/>
      <c r="K1111" s="4"/>
      <c r="L1111" s="4"/>
      <c r="M1111" s="4"/>
      <c r="N1111" s="4"/>
      <c r="O1111" s="4"/>
      <c r="P1111" s="5">
        <f>IF(基本情報登録!$D$10="","",IF(基本情報登録!$D$10=登録データ!D1111,1,0))</f>
        <v>0</v>
      </c>
      <c r="Q1111" s="3"/>
      <c r="R1111" s="3"/>
    </row>
    <row r="1112" spans="1:18" x14ac:dyDescent="0.25">
      <c r="A1112" s="10">
        <v>1110</v>
      </c>
      <c r="B1112" s="10" t="s">
        <v>3766</v>
      </c>
      <c r="C1112" s="10" t="s">
        <v>3767</v>
      </c>
      <c r="D1112" s="10" t="s">
        <v>311</v>
      </c>
      <c r="E1112" s="10" t="s">
        <v>989</v>
      </c>
      <c r="F1112" s="161" t="s">
        <v>52</v>
      </c>
      <c r="G1112" s="161" t="s">
        <v>534</v>
      </c>
      <c r="H1112" s="4"/>
      <c r="I1112" s="4"/>
      <c r="J1112" s="4"/>
      <c r="K1112" s="4"/>
      <c r="L1112" s="4"/>
      <c r="M1112" s="4"/>
      <c r="N1112" s="4"/>
      <c r="O1112" s="4"/>
      <c r="P1112" s="5">
        <f>IF(基本情報登録!$D$10="","",IF(基本情報登録!$D$10=登録データ!D1112,1,0))</f>
        <v>0</v>
      </c>
      <c r="Q1112" s="3"/>
      <c r="R1112" s="3"/>
    </row>
    <row r="1113" spans="1:18" x14ac:dyDescent="0.25">
      <c r="A1113" s="10">
        <v>1111</v>
      </c>
      <c r="B1113" s="10" t="s">
        <v>3768</v>
      </c>
      <c r="C1113" s="10" t="s">
        <v>3769</v>
      </c>
      <c r="D1113" s="10" t="s">
        <v>311</v>
      </c>
      <c r="E1113" s="10" t="s">
        <v>989</v>
      </c>
      <c r="F1113" s="161" t="s">
        <v>52</v>
      </c>
      <c r="G1113" s="161" t="s">
        <v>1750</v>
      </c>
      <c r="H1113" s="4"/>
      <c r="I1113" s="4"/>
      <c r="J1113" s="4"/>
      <c r="K1113" s="4"/>
      <c r="L1113" s="4"/>
      <c r="M1113" s="4"/>
      <c r="N1113" s="4"/>
      <c r="O1113" s="4"/>
      <c r="P1113" s="5">
        <f>IF(基本情報登録!$D$10="","",IF(基本情報登録!$D$10=登録データ!D1113,1,0))</f>
        <v>0</v>
      </c>
      <c r="Q1113" s="3"/>
      <c r="R1113" s="3"/>
    </row>
    <row r="1114" spans="1:18" x14ac:dyDescent="0.25">
      <c r="A1114" s="10">
        <v>1112</v>
      </c>
      <c r="B1114" s="10" t="s">
        <v>3770</v>
      </c>
      <c r="C1114" s="10" t="s">
        <v>3771</v>
      </c>
      <c r="D1114" s="10" t="s">
        <v>311</v>
      </c>
      <c r="E1114" s="10" t="s">
        <v>989</v>
      </c>
      <c r="F1114" s="161" t="s">
        <v>28</v>
      </c>
      <c r="G1114" s="161" t="s">
        <v>800</v>
      </c>
      <c r="H1114" s="4"/>
      <c r="I1114" s="4"/>
      <c r="J1114" s="4"/>
      <c r="K1114" s="4"/>
      <c r="L1114" s="4"/>
      <c r="M1114" s="4"/>
      <c r="N1114" s="4"/>
      <c r="O1114" s="4"/>
      <c r="P1114" s="5">
        <f>IF(基本情報登録!$D$10="","",IF(基本情報登録!$D$10=登録データ!D1114,1,0))</f>
        <v>0</v>
      </c>
      <c r="Q1114" s="3"/>
      <c r="R1114" s="3"/>
    </row>
    <row r="1115" spans="1:18" x14ac:dyDescent="0.25">
      <c r="A1115" s="10">
        <v>1113</v>
      </c>
      <c r="B1115" s="10" t="s">
        <v>3772</v>
      </c>
      <c r="C1115" s="10" t="s">
        <v>3773</v>
      </c>
      <c r="D1115" s="10" t="s">
        <v>311</v>
      </c>
      <c r="E1115" s="10" t="s">
        <v>989</v>
      </c>
      <c r="F1115" s="161" t="s">
        <v>52</v>
      </c>
      <c r="G1115" s="161" t="s">
        <v>111</v>
      </c>
      <c r="H1115" s="4"/>
      <c r="I1115" s="4"/>
      <c r="J1115" s="4"/>
      <c r="K1115" s="4"/>
      <c r="L1115" s="4"/>
      <c r="M1115" s="4"/>
      <c r="N1115" s="4"/>
      <c r="O1115" s="4"/>
      <c r="P1115" s="5">
        <f>IF(基本情報登録!$D$10="","",IF(基本情報登録!$D$10=登録データ!D1115,1,0))</f>
        <v>0</v>
      </c>
      <c r="Q1115" s="3"/>
      <c r="R1115" s="3"/>
    </row>
    <row r="1116" spans="1:18" x14ac:dyDescent="0.25">
      <c r="A1116" s="10">
        <v>1114</v>
      </c>
      <c r="B1116" s="10" t="s">
        <v>3774</v>
      </c>
      <c r="C1116" s="10" t="s">
        <v>3775</v>
      </c>
      <c r="D1116" s="10" t="s">
        <v>311</v>
      </c>
      <c r="E1116" s="10" t="s">
        <v>989</v>
      </c>
      <c r="F1116" s="161" t="s">
        <v>52</v>
      </c>
      <c r="G1116" s="161" t="s">
        <v>2494</v>
      </c>
      <c r="H1116" s="4"/>
      <c r="I1116" s="4"/>
      <c r="J1116" s="4"/>
      <c r="K1116" s="4"/>
      <c r="L1116" s="4"/>
      <c r="M1116" s="4"/>
      <c r="N1116" s="4"/>
      <c r="O1116" s="4"/>
      <c r="P1116" s="5">
        <f>IF(基本情報登録!$D$10="","",IF(基本情報登録!$D$10=登録データ!D1116,1,0))</f>
        <v>0</v>
      </c>
      <c r="Q1116" s="3"/>
      <c r="R1116" s="3"/>
    </row>
    <row r="1117" spans="1:18" x14ac:dyDescent="0.25">
      <c r="A1117" s="10">
        <v>1115</v>
      </c>
      <c r="B1117" s="10" t="s">
        <v>3776</v>
      </c>
      <c r="C1117" s="10" t="s">
        <v>3777</v>
      </c>
      <c r="D1117" s="10" t="s">
        <v>249</v>
      </c>
      <c r="E1117" s="10" t="s">
        <v>989</v>
      </c>
      <c r="F1117" s="161" t="s">
        <v>52</v>
      </c>
      <c r="G1117" s="161" t="s">
        <v>758</v>
      </c>
      <c r="H1117" s="4"/>
      <c r="I1117" s="4"/>
      <c r="J1117" s="4"/>
      <c r="K1117" s="4"/>
      <c r="L1117" s="4"/>
      <c r="M1117" s="4"/>
      <c r="N1117" s="4"/>
      <c r="O1117" s="4"/>
      <c r="P1117" s="5">
        <f>IF(基本情報登録!$D$10="","",IF(基本情報登録!$D$10=登録データ!D1117,1,0))</f>
        <v>0</v>
      </c>
      <c r="Q1117" s="3"/>
      <c r="R1117" s="3"/>
    </row>
    <row r="1118" spans="1:18" x14ac:dyDescent="0.25">
      <c r="A1118" s="10">
        <v>1116</v>
      </c>
      <c r="B1118" s="10" t="s">
        <v>3778</v>
      </c>
      <c r="C1118" s="10" t="s">
        <v>3779</v>
      </c>
      <c r="D1118" s="10" t="s">
        <v>249</v>
      </c>
      <c r="E1118" s="10" t="s">
        <v>188</v>
      </c>
      <c r="F1118" s="161" t="s">
        <v>166</v>
      </c>
      <c r="G1118" s="161" t="s">
        <v>793</v>
      </c>
      <c r="H1118" s="4"/>
      <c r="I1118" s="4"/>
      <c r="J1118" s="4"/>
      <c r="K1118" s="4"/>
      <c r="L1118" s="4"/>
      <c r="M1118" s="4"/>
      <c r="N1118" s="4"/>
      <c r="O1118" s="4"/>
      <c r="P1118" s="5">
        <f>IF(基本情報登録!$D$10="","",IF(基本情報登録!$D$10=登録データ!D1118,1,0))</f>
        <v>0</v>
      </c>
      <c r="Q1118" s="3"/>
      <c r="R1118" s="3"/>
    </row>
    <row r="1119" spans="1:18" x14ac:dyDescent="0.25">
      <c r="A1119" s="10">
        <v>1117</v>
      </c>
      <c r="B1119" s="10" t="s">
        <v>3780</v>
      </c>
      <c r="C1119" s="10" t="s">
        <v>3781</v>
      </c>
      <c r="D1119" s="10" t="s">
        <v>249</v>
      </c>
      <c r="E1119" s="10" t="s">
        <v>989</v>
      </c>
      <c r="F1119" s="161" t="s">
        <v>52</v>
      </c>
      <c r="G1119" s="161" t="s">
        <v>761</v>
      </c>
      <c r="H1119" s="4"/>
      <c r="I1119" s="4"/>
      <c r="J1119" s="4"/>
      <c r="K1119" s="4"/>
      <c r="L1119" s="4"/>
      <c r="M1119" s="4"/>
      <c r="N1119" s="4"/>
      <c r="O1119" s="4"/>
      <c r="P1119" s="5">
        <f>IF(基本情報登録!$D$10="","",IF(基本情報登録!$D$10=登録データ!D1119,1,0))</f>
        <v>0</v>
      </c>
      <c r="Q1119" s="3"/>
      <c r="R1119" s="3"/>
    </row>
    <row r="1120" spans="1:18" x14ac:dyDescent="0.25">
      <c r="A1120" s="10">
        <v>1118</v>
      </c>
      <c r="B1120" s="10" t="s">
        <v>3782</v>
      </c>
      <c r="C1120" s="10" t="s">
        <v>3783</v>
      </c>
      <c r="D1120" s="10" t="s">
        <v>249</v>
      </c>
      <c r="E1120" s="10" t="s">
        <v>989</v>
      </c>
      <c r="F1120" s="161" t="s">
        <v>52</v>
      </c>
      <c r="G1120" s="161" t="s">
        <v>82</v>
      </c>
      <c r="H1120" s="4"/>
      <c r="I1120" s="4"/>
      <c r="J1120" s="4"/>
      <c r="K1120" s="4"/>
      <c r="L1120" s="4"/>
      <c r="M1120" s="4"/>
      <c r="N1120" s="4"/>
      <c r="O1120" s="4"/>
      <c r="P1120" s="5">
        <f>IF(基本情報登録!$D$10="","",IF(基本情報登録!$D$10=登録データ!D1120,1,0))</f>
        <v>0</v>
      </c>
      <c r="Q1120" s="3"/>
      <c r="R1120" s="3"/>
    </row>
    <row r="1121" spans="1:18" x14ac:dyDescent="0.25">
      <c r="A1121" s="10">
        <v>1119</v>
      </c>
      <c r="B1121" s="10" t="s">
        <v>3784</v>
      </c>
      <c r="C1121" s="10" t="s">
        <v>3785</v>
      </c>
      <c r="D1121" s="10" t="s">
        <v>249</v>
      </c>
      <c r="E1121" s="10" t="s">
        <v>989</v>
      </c>
      <c r="F1121" s="161" t="s">
        <v>151</v>
      </c>
      <c r="G1121" s="161" t="s">
        <v>2261</v>
      </c>
      <c r="H1121" s="4"/>
      <c r="I1121" s="4"/>
      <c r="J1121" s="4"/>
      <c r="K1121" s="4"/>
      <c r="L1121" s="4"/>
      <c r="M1121" s="4"/>
      <c r="N1121" s="4"/>
      <c r="O1121" s="4"/>
      <c r="P1121" s="5">
        <f>IF(基本情報登録!$D$10="","",IF(基本情報登録!$D$10=登録データ!D1121,1,0))</f>
        <v>0</v>
      </c>
      <c r="Q1121" s="3"/>
      <c r="R1121" s="3"/>
    </row>
    <row r="1122" spans="1:18" x14ac:dyDescent="0.25">
      <c r="A1122" s="10">
        <v>1120</v>
      </c>
      <c r="B1122" s="10" t="s">
        <v>3786</v>
      </c>
      <c r="C1122" s="10" t="s">
        <v>3787</v>
      </c>
      <c r="D1122" s="10" t="s">
        <v>249</v>
      </c>
      <c r="E1122" s="10" t="s">
        <v>989</v>
      </c>
      <c r="F1122" s="161" t="s">
        <v>52</v>
      </c>
      <c r="G1122" s="161" t="s">
        <v>527</v>
      </c>
      <c r="H1122" s="4"/>
      <c r="I1122" s="4"/>
      <c r="J1122" s="4"/>
      <c r="K1122" s="4"/>
      <c r="L1122" s="4"/>
      <c r="M1122" s="4"/>
      <c r="N1122" s="4"/>
      <c r="O1122" s="4"/>
      <c r="P1122" s="5">
        <f>IF(基本情報登録!$D$10="","",IF(基本情報登録!$D$10=登録データ!D1122,1,0))</f>
        <v>0</v>
      </c>
      <c r="Q1122" s="3"/>
      <c r="R1122" s="3"/>
    </row>
    <row r="1123" spans="1:18" x14ac:dyDescent="0.25">
      <c r="A1123" s="10">
        <v>1121</v>
      </c>
      <c r="B1123" s="10" t="s">
        <v>3788</v>
      </c>
      <c r="C1123" s="10" t="s">
        <v>3789</v>
      </c>
      <c r="D1123" s="10" t="s">
        <v>249</v>
      </c>
      <c r="E1123" s="10" t="s">
        <v>989</v>
      </c>
      <c r="F1123" s="161" t="s">
        <v>166</v>
      </c>
      <c r="G1123" s="161" t="s">
        <v>583</v>
      </c>
      <c r="H1123" s="4"/>
      <c r="I1123" s="4"/>
      <c r="J1123" s="4"/>
      <c r="K1123" s="4"/>
      <c r="L1123" s="4"/>
      <c r="M1123" s="4"/>
      <c r="N1123" s="4"/>
      <c r="O1123" s="4"/>
      <c r="P1123" s="5">
        <f>IF(基本情報登録!$D$10="","",IF(基本情報登録!$D$10=登録データ!D1123,1,0))</f>
        <v>0</v>
      </c>
      <c r="Q1123" s="3"/>
      <c r="R1123" s="3"/>
    </row>
    <row r="1124" spans="1:18" x14ac:dyDescent="0.25">
      <c r="A1124" s="10">
        <v>1122</v>
      </c>
      <c r="B1124" s="10" t="s">
        <v>3790</v>
      </c>
      <c r="C1124" s="10" t="s">
        <v>3791</v>
      </c>
      <c r="D1124" s="10" t="s">
        <v>249</v>
      </c>
      <c r="E1124" s="10" t="s">
        <v>989</v>
      </c>
      <c r="F1124" s="161" t="s">
        <v>131</v>
      </c>
      <c r="G1124" s="161" t="s">
        <v>486</v>
      </c>
      <c r="H1124" s="4"/>
      <c r="I1124" s="4"/>
      <c r="J1124" s="4"/>
      <c r="K1124" s="4"/>
      <c r="L1124" s="4"/>
      <c r="M1124" s="4"/>
      <c r="N1124" s="4"/>
      <c r="O1124" s="4"/>
      <c r="P1124" s="5">
        <f>IF(基本情報登録!$D$10="","",IF(基本情報登録!$D$10=登録データ!D1124,1,0))</f>
        <v>0</v>
      </c>
      <c r="Q1124" s="3"/>
      <c r="R1124" s="3"/>
    </row>
    <row r="1125" spans="1:18" x14ac:dyDescent="0.25">
      <c r="A1125" s="10">
        <v>1123</v>
      </c>
      <c r="B1125" s="10" t="s">
        <v>3792</v>
      </c>
      <c r="C1125" s="10" t="s">
        <v>3793</v>
      </c>
      <c r="D1125" s="10" t="s">
        <v>249</v>
      </c>
      <c r="E1125" s="10" t="s">
        <v>989</v>
      </c>
      <c r="F1125" s="161" t="s">
        <v>151</v>
      </c>
      <c r="G1125" s="161" t="s">
        <v>4583</v>
      </c>
      <c r="H1125" s="4"/>
      <c r="I1125" s="4"/>
      <c r="J1125" s="4"/>
      <c r="K1125" s="4"/>
      <c r="L1125" s="4"/>
      <c r="M1125" s="4"/>
      <c r="N1125" s="4"/>
      <c r="O1125" s="4"/>
      <c r="P1125" s="5">
        <f>IF(基本情報登録!$D$10="","",IF(基本情報登録!$D$10=登録データ!D1125,1,0))</f>
        <v>0</v>
      </c>
      <c r="Q1125" s="3"/>
      <c r="R1125" s="3"/>
    </row>
    <row r="1126" spans="1:18" x14ac:dyDescent="0.25">
      <c r="A1126" s="10">
        <v>1124</v>
      </c>
      <c r="B1126" s="10" t="s">
        <v>3794</v>
      </c>
      <c r="C1126" s="10" t="s">
        <v>3795</v>
      </c>
      <c r="D1126" s="10" t="s">
        <v>249</v>
      </c>
      <c r="E1126" s="10" t="s">
        <v>989</v>
      </c>
      <c r="F1126" s="161" t="s">
        <v>151</v>
      </c>
      <c r="G1126" s="161" t="s">
        <v>341</v>
      </c>
      <c r="H1126" s="4"/>
      <c r="I1126" s="4"/>
      <c r="J1126" s="4"/>
      <c r="K1126" s="4"/>
      <c r="L1126" s="4"/>
      <c r="M1126" s="4"/>
      <c r="N1126" s="4"/>
      <c r="O1126" s="4"/>
      <c r="P1126" s="5">
        <f>IF(基本情報登録!$D$10="","",IF(基本情報登録!$D$10=登録データ!D1126,1,0))</f>
        <v>0</v>
      </c>
      <c r="Q1126" s="3"/>
      <c r="R1126" s="3"/>
    </row>
    <row r="1127" spans="1:18" x14ac:dyDescent="0.25">
      <c r="A1127" s="10">
        <v>1125</v>
      </c>
      <c r="B1127" s="10" t="s">
        <v>3796</v>
      </c>
      <c r="C1127" s="10" t="s">
        <v>3797</v>
      </c>
      <c r="D1127" s="10" t="s">
        <v>249</v>
      </c>
      <c r="E1127" s="10" t="s">
        <v>989</v>
      </c>
      <c r="F1127" s="161" t="s">
        <v>96</v>
      </c>
      <c r="G1127" s="161" t="s">
        <v>4584</v>
      </c>
      <c r="H1127" s="4"/>
      <c r="I1127" s="4"/>
      <c r="J1127" s="4"/>
      <c r="K1127" s="4"/>
      <c r="L1127" s="4"/>
      <c r="M1127" s="4"/>
      <c r="N1127" s="4"/>
      <c r="O1127" s="4"/>
      <c r="P1127" s="5">
        <f>IF(基本情報登録!$D$10="","",IF(基本情報登録!$D$10=登録データ!D1127,1,0))</f>
        <v>0</v>
      </c>
      <c r="Q1127" s="3"/>
      <c r="R1127" s="3"/>
    </row>
    <row r="1128" spans="1:18" x14ac:dyDescent="0.25">
      <c r="A1128" s="10">
        <v>1126</v>
      </c>
      <c r="B1128" s="10" t="s">
        <v>3798</v>
      </c>
      <c r="C1128" s="10" t="s">
        <v>3799</v>
      </c>
      <c r="D1128" s="10" t="s">
        <v>249</v>
      </c>
      <c r="E1128" s="10" t="s">
        <v>989</v>
      </c>
      <c r="F1128" s="161" t="s">
        <v>52</v>
      </c>
      <c r="G1128" s="161" t="s">
        <v>159</v>
      </c>
      <c r="H1128" s="4"/>
      <c r="I1128" s="4"/>
      <c r="J1128" s="4"/>
      <c r="K1128" s="4"/>
      <c r="L1128" s="4"/>
      <c r="M1128" s="4"/>
      <c r="N1128" s="4"/>
      <c r="O1128" s="4"/>
      <c r="P1128" s="5">
        <f>IF(基本情報登録!$D$10="","",IF(基本情報登録!$D$10=登録データ!D1128,1,0))</f>
        <v>0</v>
      </c>
      <c r="Q1128" s="3"/>
      <c r="R1128" s="3"/>
    </row>
    <row r="1129" spans="1:18" x14ac:dyDescent="0.25">
      <c r="A1129" s="10">
        <v>1127</v>
      </c>
      <c r="B1129" s="10" t="s">
        <v>3800</v>
      </c>
      <c r="C1129" s="10" t="s">
        <v>3801</v>
      </c>
      <c r="D1129" s="10" t="s">
        <v>249</v>
      </c>
      <c r="E1129" s="10" t="s">
        <v>989</v>
      </c>
      <c r="F1129" s="161" t="s">
        <v>96</v>
      </c>
      <c r="G1129" s="161" t="s">
        <v>440</v>
      </c>
      <c r="H1129" s="4"/>
      <c r="I1129" s="4"/>
      <c r="J1129" s="4"/>
      <c r="K1129" s="4"/>
      <c r="L1129" s="4"/>
      <c r="M1129" s="4"/>
      <c r="N1129" s="4"/>
      <c r="O1129" s="4"/>
      <c r="P1129" s="5">
        <f>IF(基本情報登録!$D$10="","",IF(基本情報登録!$D$10=登録データ!D1129,1,0))</f>
        <v>0</v>
      </c>
      <c r="Q1129" s="3"/>
      <c r="R1129" s="3"/>
    </row>
    <row r="1130" spans="1:18" x14ac:dyDescent="0.25">
      <c r="A1130" s="10">
        <v>1128</v>
      </c>
      <c r="B1130" s="10" t="s">
        <v>3802</v>
      </c>
      <c r="C1130" s="10" t="s">
        <v>3803</v>
      </c>
      <c r="D1130" s="10" t="s">
        <v>215</v>
      </c>
      <c r="E1130" s="10" t="s">
        <v>989</v>
      </c>
      <c r="F1130" s="161" t="s">
        <v>131</v>
      </c>
      <c r="G1130" s="161" t="s">
        <v>745</v>
      </c>
      <c r="H1130" s="4"/>
      <c r="I1130" s="4"/>
      <c r="J1130" s="4"/>
      <c r="K1130" s="4"/>
      <c r="L1130" s="4"/>
      <c r="M1130" s="4"/>
      <c r="N1130" s="4"/>
      <c r="O1130" s="4"/>
      <c r="P1130" s="5">
        <f>IF(基本情報登録!$D$10="","",IF(基本情報登録!$D$10=登録データ!D1130,1,0))</f>
        <v>0</v>
      </c>
      <c r="Q1130" s="3"/>
      <c r="R1130" s="3"/>
    </row>
    <row r="1131" spans="1:18" x14ac:dyDescent="0.25">
      <c r="A1131" s="10">
        <v>1129</v>
      </c>
      <c r="B1131" s="10" t="s">
        <v>3804</v>
      </c>
      <c r="C1131" s="10" t="s">
        <v>3805</v>
      </c>
      <c r="D1131" s="10" t="s">
        <v>215</v>
      </c>
      <c r="E1131" s="10" t="s">
        <v>989</v>
      </c>
      <c r="F1131" s="161" t="s">
        <v>52</v>
      </c>
      <c r="G1131" s="161" t="s">
        <v>174</v>
      </c>
      <c r="H1131" s="4"/>
      <c r="I1131" s="4"/>
      <c r="J1131" s="4"/>
      <c r="K1131" s="4"/>
      <c r="L1131" s="4"/>
      <c r="M1131" s="4"/>
      <c r="N1131" s="4"/>
      <c r="O1131" s="4"/>
      <c r="P1131" s="5">
        <f>IF(基本情報登録!$D$10="","",IF(基本情報登録!$D$10=登録データ!D1131,1,0))</f>
        <v>0</v>
      </c>
      <c r="Q1131" s="3"/>
      <c r="R1131" s="3"/>
    </row>
    <row r="1132" spans="1:18" x14ac:dyDescent="0.25">
      <c r="A1132" s="10">
        <v>1130</v>
      </c>
      <c r="B1132" s="10" t="s">
        <v>3806</v>
      </c>
      <c r="C1132" s="10" t="s">
        <v>3807</v>
      </c>
      <c r="D1132" s="10" t="s">
        <v>215</v>
      </c>
      <c r="E1132" s="10" t="s">
        <v>989</v>
      </c>
      <c r="F1132" s="161" t="s">
        <v>96</v>
      </c>
      <c r="G1132" s="161" t="s">
        <v>999</v>
      </c>
      <c r="H1132" s="4"/>
      <c r="I1132" s="4"/>
      <c r="J1132" s="4"/>
      <c r="K1132" s="4"/>
      <c r="L1132" s="4"/>
      <c r="M1132" s="4"/>
      <c r="N1132" s="4"/>
      <c r="O1132" s="4"/>
      <c r="P1132" s="5">
        <f>IF(基本情報登録!$D$10="","",IF(基本情報登録!$D$10=登録データ!D1132,1,0))</f>
        <v>0</v>
      </c>
      <c r="Q1132" s="3"/>
      <c r="R1132" s="3"/>
    </row>
    <row r="1133" spans="1:18" x14ac:dyDescent="0.25">
      <c r="A1133" s="10">
        <v>1131</v>
      </c>
      <c r="B1133" s="10" t="s">
        <v>3808</v>
      </c>
      <c r="C1133" s="10" t="s">
        <v>3809</v>
      </c>
      <c r="D1133" s="10" t="s">
        <v>215</v>
      </c>
      <c r="E1133" s="10" t="s">
        <v>989</v>
      </c>
      <c r="F1133" s="161" t="s">
        <v>52</v>
      </c>
      <c r="G1133" s="161" t="s">
        <v>1750</v>
      </c>
      <c r="H1133" s="4"/>
      <c r="I1133" s="4"/>
      <c r="J1133" s="4"/>
      <c r="K1133" s="4"/>
      <c r="L1133" s="4"/>
      <c r="M1133" s="4"/>
      <c r="N1133" s="4"/>
      <c r="O1133" s="4"/>
      <c r="P1133" s="5">
        <f>IF(基本情報登録!$D$10="","",IF(基本情報登録!$D$10=登録データ!D1133,1,0))</f>
        <v>0</v>
      </c>
      <c r="Q1133" s="3"/>
      <c r="R1133" s="3"/>
    </row>
    <row r="1134" spans="1:18" x14ac:dyDescent="0.25">
      <c r="A1134" s="10">
        <v>1132</v>
      </c>
      <c r="B1134" s="10" t="s">
        <v>3810</v>
      </c>
      <c r="C1134" s="10" t="s">
        <v>3811</v>
      </c>
      <c r="D1134" s="10" t="s">
        <v>26</v>
      </c>
      <c r="E1134" s="10" t="s">
        <v>989</v>
      </c>
      <c r="F1134" s="161" t="s">
        <v>52</v>
      </c>
      <c r="G1134" s="161" t="s">
        <v>417</v>
      </c>
      <c r="H1134" s="4"/>
      <c r="I1134" s="4"/>
      <c r="J1134" s="4"/>
      <c r="K1134" s="4"/>
      <c r="L1134" s="4"/>
      <c r="M1134" s="4"/>
      <c r="N1134" s="4"/>
      <c r="O1134" s="4"/>
      <c r="P1134" s="5">
        <f>IF(基本情報登録!$D$10="","",IF(基本情報登録!$D$10=登録データ!D1134,1,0))</f>
        <v>0</v>
      </c>
      <c r="Q1134" s="3"/>
      <c r="R1134" s="3"/>
    </row>
    <row r="1135" spans="1:18" x14ac:dyDescent="0.25">
      <c r="A1135" s="10">
        <v>1133</v>
      </c>
      <c r="B1135" s="10" t="s">
        <v>3812</v>
      </c>
      <c r="C1135" s="10" t="s">
        <v>3813</v>
      </c>
      <c r="D1135" s="10" t="s">
        <v>26</v>
      </c>
      <c r="E1135" s="10" t="s">
        <v>989</v>
      </c>
      <c r="F1135" s="161" t="s">
        <v>131</v>
      </c>
      <c r="G1135" s="161" t="s">
        <v>748</v>
      </c>
      <c r="H1135" s="4"/>
      <c r="I1135" s="4"/>
      <c r="J1135" s="4"/>
      <c r="K1135" s="4"/>
      <c r="L1135" s="4"/>
      <c r="M1135" s="4"/>
      <c r="N1135" s="4"/>
      <c r="O1135" s="4"/>
      <c r="P1135" s="5">
        <f>IF(基本情報登録!$D$10="","",IF(基本情報登録!$D$10=登録データ!D1135,1,0))</f>
        <v>0</v>
      </c>
      <c r="Q1135" s="3"/>
      <c r="R1135" s="3"/>
    </row>
    <row r="1136" spans="1:18" x14ac:dyDescent="0.25">
      <c r="A1136" s="10">
        <v>1134</v>
      </c>
      <c r="B1136" s="10" t="s">
        <v>3814</v>
      </c>
      <c r="C1136" s="10" t="s">
        <v>3815</v>
      </c>
      <c r="D1136" s="10" t="s">
        <v>26</v>
      </c>
      <c r="E1136" s="10" t="s">
        <v>989</v>
      </c>
      <c r="F1136" s="161" t="s">
        <v>37</v>
      </c>
      <c r="G1136" s="161" t="s">
        <v>126</v>
      </c>
      <c r="H1136" s="4"/>
      <c r="I1136" s="4"/>
      <c r="J1136" s="4"/>
      <c r="K1136" s="4"/>
      <c r="L1136" s="4"/>
      <c r="M1136" s="4"/>
      <c r="N1136" s="4"/>
      <c r="O1136" s="4"/>
      <c r="P1136" s="5">
        <f>IF(基本情報登録!$D$10="","",IF(基本情報登録!$D$10=登録データ!D1136,1,0))</f>
        <v>0</v>
      </c>
      <c r="Q1136" s="3"/>
      <c r="R1136" s="3"/>
    </row>
    <row r="1137" spans="1:18" x14ac:dyDescent="0.25">
      <c r="A1137" s="10">
        <v>1135</v>
      </c>
      <c r="B1137" s="10" t="s">
        <v>3816</v>
      </c>
      <c r="C1137" s="10" t="s">
        <v>3817</v>
      </c>
      <c r="D1137" s="10" t="s">
        <v>26</v>
      </c>
      <c r="E1137" s="10" t="s">
        <v>989</v>
      </c>
      <c r="F1137" s="161" t="s">
        <v>151</v>
      </c>
      <c r="G1137" s="161" t="s">
        <v>2297</v>
      </c>
      <c r="H1137" s="4"/>
      <c r="I1137" s="4"/>
      <c r="J1137" s="4"/>
      <c r="K1137" s="4"/>
      <c r="L1137" s="4"/>
      <c r="M1137" s="4"/>
      <c r="N1137" s="4"/>
      <c r="O1137" s="4"/>
      <c r="P1137" s="5">
        <f>IF(基本情報登録!$D$10="","",IF(基本情報登録!$D$10=登録データ!D1137,1,0))</f>
        <v>0</v>
      </c>
      <c r="Q1137" s="3"/>
      <c r="R1137" s="3"/>
    </row>
    <row r="1138" spans="1:18" x14ac:dyDescent="0.25">
      <c r="A1138" s="10">
        <v>1136</v>
      </c>
      <c r="B1138" s="10" t="s">
        <v>3818</v>
      </c>
      <c r="C1138" s="10" t="s">
        <v>3819</v>
      </c>
      <c r="D1138" s="10" t="s">
        <v>26</v>
      </c>
      <c r="E1138" s="10" t="s">
        <v>989</v>
      </c>
      <c r="F1138" s="161" t="s">
        <v>52</v>
      </c>
      <c r="G1138" s="161" t="s">
        <v>2246</v>
      </c>
      <c r="H1138" s="4"/>
      <c r="I1138" s="4"/>
      <c r="J1138" s="4"/>
      <c r="K1138" s="4"/>
      <c r="L1138" s="4"/>
      <c r="M1138" s="4"/>
      <c r="N1138" s="4"/>
      <c r="O1138" s="4"/>
      <c r="P1138" s="5">
        <f>IF(基本情報登録!$D$10="","",IF(基本情報登録!$D$10=登録データ!D1138,1,0))</f>
        <v>0</v>
      </c>
      <c r="Q1138" s="3"/>
      <c r="R1138" s="3"/>
    </row>
    <row r="1139" spans="1:18" x14ac:dyDescent="0.25">
      <c r="A1139" s="10">
        <v>1137</v>
      </c>
      <c r="B1139" s="10" t="s">
        <v>3820</v>
      </c>
      <c r="C1139" s="10" t="s">
        <v>3821</v>
      </c>
      <c r="D1139" s="10" t="s">
        <v>26</v>
      </c>
      <c r="E1139" s="10" t="s">
        <v>989</v>
      </c>
      <c r="F1139" s="161" t="s">
        <v>436</v>
      </c>
      <c r="G1139" s="161" t="s">
        <v>1154</v>
      </c>
      <c r="H1139" s="4"/>
      <c r="I1139" s="4"/>
      <c r="J1139" s="4"/>
      <c r="K1139" s="4"/>
      <c r="L1139" s="4"/>
      <c r="M1139" s="4"/>
      <c r="N1139" s="4"/>
      <c r="O1139" s="4"/>
      <c r="P1139" s="5">
        <f>IF(基本情報登録!$D$10="","",IF(基本情報登録!$D$10=登録データ!D1139,1,0))</f>
        <v>0</v>
      </c>
      <c r="Q1139" s="3"/>
      <c r="R1139" s="3"/>
    </row>
    <row r="1140" spans="1:18" x14ac:dyDescent="0.25">
      <c r="A1140" s="10">
        <v>1138</v>
      </c>
      <c r="B1140" s="10" t="s">
        <v>3822</v>
      </c>
      <c r="C1140" s="10" t="s">
        <v>3823</v>
      </c>
      <c r="D1140" s="10" t="s">
        <v>26</v>
      </c>
      <c r="E1140" s="10" t="s">
        <v>989</v>
      </c>
      <c r="F1140" s="161" t="s">
        <v>1401</v>
      </c>
      <c r="G1140" s="161" t="s">
        <v>2240</v>
      </c>
      <c r="H1140" s="4"/>
      <c r="I1140" s="4"/>
      <c r="J1140" s="4"/>
      <c r="K1140" s="4"/>
      <c r="L1140" s="4"/>
      <c r="M1140" s="4"/>
      <c r="N1140" s="4"/>
      <c r="O1140" s="4"/>
      <c r="P1140" s="5">
        <f>IF(基本情報登録!$D$10="","",IF(基本情報登録!$D$10=登録データ!D1140,1,0))</f>
        <v>0</v>
      </c>
      <c r="Q1140" s="3"/>
      <c r="R1140" s="3"/>
    </row>
    <row r="1141" spans="1:18" x14ac:dyDescent="0.25">
      <c r="A1141" s="10">
        <v>1139</v>
      </c>
      <c r="B1141" s="10" t="s">
        <v>3824</v>
      </c>
      <c r="C1141" s="10" t="s">
        <v>3825</v>
      </c>
      <c r="D1141" s="10" t="s">
        <v>26</v>
      </c>
      <c r="E1141" s="10" t="s">
        <v>989</v>
      </c>
      <c r="F1141" s="161" t="s">
        <v>166</v>
      </c>
      <c r="G1141" s="161" t="s">
        <v>583</v>
      </c>
      <c r="H1141" s="4"/>
      <c r="I1141" s="4"/>
      <c r="J1141" s="4"/>
      <c r="K1141" s="4"/>
      <c r="L1141" s="4"/>
      <c r="M1141" s="4"/>
      <c r="N1141" s="4"/>
      <c r="O1141" s="4"/>
      <c r="P1141" s="5">
        <f>IF(基本情報登録!$D$10="","",IF(基本情報登録!$D$10=登録データ!D1141,1,0))</f>
        <v>0</v>
      </c>
      <c r="Q1141" s="3"/>
      <c r="R1141" s="3"/>
    </row>
    <row r="1142" spans="1:18" x14ac:dyDescent="0.25">
      <c r="A1142" s="10">
        <v>1140</v>
      </c>
      <c r="B1142" s="10" t="s">
        <v>3826</v>
      </c>
      <c r="C1142" s="10" t="s">
        <v>3827</v>
      </c>
      <c r="D1142" s="10" t="s">
        <v>26</v>
      </c>
      <c r="E1142" s="10" t="s">
        <v>36</v>
      </c>
      <c r="F1142" s="161" t="s">
        <v>784</v>
      </c>
      <c r="G1142" s="161" t="s">
        <v>2243</v>
      </c>
      <c r="H1142" s="4"/>
      <c r="I1142" s="4"/>
      <c r="J1142" s="4"/>
      <c r="K1142" s="4"/>
      <c r="L1142" s="4"/>
      <c r="M1142" s="4"/>
      <c r="N1142" s="4"/>
      <c r="O1142" s="4"/>
      <c r="P1142" s="5">
        <f>IF(基本情報登録!$D$10="","",IF(基本情報登録!$D$10=登録データ!D1142,1,0))</f>
        <v>0</v>
      </c>
      <c r="Q1142" s="3"/>
      <c r="R1142" s="3"/>
    </row>
    <row r="1143" spans="1:18" x14ac:dyDescent="0.25">
      <c r="A1143" s="10">
        <v>1141</v>
      </c>
      <c r="B1143" s="10" t="s">
        <v>3828</v>
      </c>
      <c r="C1143" s="10" t="s">
        <v>1958</v>
      </c>
      <c r="D1143" s="10" t="s">
        <v>137</v>
      </c>
      <c r="E1143" s="10" t="s">
        <v>989</v>
      </c>
      <c r="F1143" s="161" t="s">
        <v>136</v>
      </c>
      <c r="G1143" s="161" t="s">
        <v>4585</v>
      </c>
      <c r="H1143" s="4"/>
      <c r="I1143" s="4"/>
      <c r="J1143" s="4"/>
      <c r="K1143" s="4"/>
      <c r="L1143" s="4"/>
      <c r="M1143" s="4"/>
      <c r="N1143" s="4"/>
      <c r="O1143" s="4"/>
      <c r="P1143" s="5">
        <f>IF(基本情報登録!$D$10="","",IF(基本情報登録!$D$10=登録データ!D1143,1,0))</f>
        <v>0</v>
      </c>
      <c r="Q1143" s="3"/>
      <c r="R1143" s="3"/>
    </row>
    <row r="1144" spans="1:18" x14ac:dyDescent="0.25">
      <c r="A1144" s="10">
        <v>1142</v>
      </c>
      <c r="B1144" s="10" t="s">
        <v>2244</v>
      </c>
      <c r="C1144" s="10" t="s">
        <v>2245</v>
      </c>
      <c r="D1144" s="10" t="s">
        <v>153</v>
      </c>
      <c r="E1144" s="10" t="s">
        <v>225</v>
      </c>
      <c r="F1144" s="161" t="s">
        <v>166</v>
      </c>
      <c r="G1144" s="161" t="s">
        <v>296</v>
      </c>
      <c r="H1144" s="4"/>
      <c r="I1144" s="4"/>
      <c r="J1144" s="4"/>
      <c r="K1144" s="4"/>
      <c r="L1144" s="4"/>
      <c r="M1144" s="4"/>
      <c r="N1144" s="4"/>
      <c r="O1144" s="4"/>
      <c r="P1144" s="5">
        <f>IF(基本情報登録!$D$10="","",IF(基本情報登録!$D$10=登録データ!D1144,1,0))</f>
        <v>0</v>
      </c>
      <c r="Q1144" s="3"/>
      <c r="R1144" s="3"/>
    </row>
    <row r="1145" spans="1:18" x14ac:dyDescent="0.25">
      <c r="A1145" s="10">
        <v>1143</v>
      </c>
      <c r="B1145" s="10" t="s">
        <v>2252</v>
      </c>
      <c r="C1145" s="10" t="s">
        <v>2253</v>
      </c>
      <c r="D1145" s="10" t="s">
        <v>153</v>
      </c>
      <c r="E1145" s="10" t="s">
        <v>225</v>
      </c>
      <c r="F1145" s="161" t="s">
        <v>1764</v>
      </c>
      <c r="G1145" s="161" t="s">
        <v>4586</v>
      </c>
      <c r="H1145" s="4"/>
      <c r="I1145" s="4"/>
      <c r="J1145" s="4"/>
      <c r="K1145" s="4"/>
      <c r="L1145" s="4"/>
      <c r="M1145" s="4"/>
      <c r="N1145" s="4"/>
      <c r="O1145" s="4"/>
      <c r="P1145" s="5">
        <f>IF(基本情報登録!$D$10="","",IF(基本情報登録!$D$10=登録データ!D1145,1,0))</f>
        <v>0</v>
      </c>
      <c r="Q1145" s="3"/>
      <c r="R1145" s="3"/>
    </row>
    <row r="1146" spans="1:18" x14ac:dyDescent="0.25">
      <c r="A1146" s="10">
        <v>1144</v>
      </c>
      <c r="B1146" s="10" t="s">
        <v>2238</v>
      </c>
      <c r="C1146" s="10" t="s">
        <v>2239</v>
      </c>
      <c r="D1146" s="10" t="s">
        <v>153</v>
      </c>
      <c r="E1146" s="10" t="s">
        <v>386</v>
      </c>
      <c r="F1146" s="161" t="s">
        <v>52</v>
      </c>
      <c r="G1146" s="161" t="s">
        <v>577</v>
      </c>
      <c r="H1146" s="4"/>
      <c r="I1146" s="4"/>
      <c r="J1146" s="4"/>
      <c r="K1146" s="4"/>
      <c r="L1146" s="4"/>
      <c r="M1146" s="4"/>
      <c r="N1146" s="4"/>
      <c r="O1146" s="4"/>
      <c r="P1146" s="5">
        <f>IF(基本情報登録!$D$10="","",IF(基本情報登録!$D$10=登録データ!D1146,1,0))</f>
        <v>0</v>
      </c>
      <c r="Q1146" s="3"/>
      <c r="R1146" s="3"/>
    </row>
    <row r="1147" spans="1:18" x14ac:dyDescent="0.25">
      <c r="A1147" s="10">
        <v>1145</v>
      </c>
      <c r="B1147" s="10" t="s">
        <v>2254</v>
      </c>
      <c r="C1147" s="10" t="s">
        <v>2255</v>
      </c>
      <c r="D1147" s="10" t="s">
        <v>153</v>
      </c>
      <c r="E1147" s="10" t="s">
        <v>60</v>
      </c>
      <c r="F1147" s="161" t="s">
        <v>131</v>
      </c>
      <c r="G1147" s="161" t="s">
        <v>431</v>
      </c>
      <c r="H1147" s="4"/>
      <c r="I1147" s="4"/>
      <c r="J1147" s="4"/>
      <c r="K1147" s="4"/>
      <c r="L1147" s="4"/>
      <c r="M1147" s="4"/>
      <c r="N1147" s="4"/>
      <c r="O1147" s="4"/>
      <c r="P1147" s="5">
        <f>IF(基本情報登録!$D$10="","",IF(基本情報登録!$D$10=登録データ!D1147,1,0))</f>
        <v>0</v>
      </c>
      <c r="Q1147" s="3"/>
      <c r="R1147" s="3"/>
    </row>
    <row r="1148" spans="1:18" x14ac:dyDescent="0.25">
      <c r="A1148" s="10">
        <v>1146</v>
      </c>
      <c r="B1148" s="10" t="s">
        <v>2241</v>
      </c>
      <c r="C1148" s="10" t="s">
        <v>2242</v>
      </c>
      <c r="D1148" s="10" t="s">
        <v>153</v>
      </c>
      <c r="E1148" s="10" t="s">
        <v>60</v>
      </c>
      <c r="F1148" s="161" t="s">
        <v>118</v>
      </c>
      <c r="G1148" s="161" t="s">
        <v>1511</v>
      </c>
      <c r="H1148" s="4"/>
      <c r="I1148" s="4"/>
      <c r="J1148" s="4"/>
      <c r="K1148" s="4"/>
      <c r="L1148" s="4"/>
      <c r="M1148" s="4"/>
      <c r="N1148" s="4"/>
      <c r="O1148" s="4"/>
      <c r="P1148" s="5">
        <f>IF(基本情報登録!$D$10="","",IF(基本情報登録!$D$10=登録データ!D1148,1,0))</f>
        <v>0</v>
      </c>
      <c r="Q1148" s="3"/>
      <c r="R1148" s="3"/>
    </row>
    <row r="1149" spans="1:18" x14ac:dyDescent="0.25">
      <c r="A1149" s="10">
        <v>1147</v>
      </c>
      <c r="B1149" s="10" t="s">
        <v>2249</v>
      </c>
      <c r="C1149" s="10" t="s">
        <v>2250</v>
      </c>
      <c r="D1149" s="10" t="s">
        <v>153</v>
      </c>
      <c r="E1149" s="10" t="s">
        <v>188</v>
      </c>
      <c r="F1149" s="161" t="s">
        <v>28</v>
      </c>
      <c r="G1149" s="161" t="s">
        <v>716</v>
      </c>
      <c r="H1149" s="4"/>
      <c r="I1149" s="4"/>
      <c r="J1149" s="4"/>
      <c r="K1149" s="4"/>
      <c r="L1149" s="4"/>
      <c r="M1149" s="4"/>
      <c r="N1149" s="4"/>
      <c r="O1149" s="4"/>
      <c r="P1149" s="5">
        <f>IF(基本情報登録!$D$10="","",IF(基本情報登録!$D$10=登録データ!D1149,1,0))</f>
        <v>0</v>
      </c>
      <c r="Q1149" s="3"/>
      <c r="R1149" s="3"/>
    </row>
    <row r="1150" spans="1:18" x14ac:dyDescent="0.25">
      <c r="A1150" s="10">
        <v>1148</v>
      </c>
      <c r="B1150" s="10" t="s">
        <v>2247</v>
      </c>
      <c r="C1150" s="10" t="s">
        <v>2248</v>
      </c>
      <c r="D1150" s="10" t="s">
        <v>153</v>
      </c>
      <c r="E1150" s="10" t="s">
        <v>188</v>
      </c>
      <c r="F1150" s="161" t="s">
        <v>143</v>
      </c>
      <c r="G1150" s="161" t="s">
        <v>1864</v>
      </c>
      <c r="H1150" s="4"/>
      <c r="I1150" s="4"/>
      <c r="J1150" s="4"/>
      <c r="K1150" s="4"/>
      <c r="L1150" s="4"/>
      <c r="M1150" s="4"/>
      <c r="N1150" s="4"/>
      <c r="O1150" s="4"/>
      <c r="P1150" s="5">
        <f>IF(基本情報登録!$D$10="","",IF(基本情報登録!$D$10=登録データ!D1150,1,0))</f>
        <v>0</v>
      </c>
      <c r="Q1150" s="3"/>
      <c r="R1150" s="3"/>
    </row>
    <row r="1151" spans="1:18" x14ac:dyDescent="0.25">
      <c r="A1151" s="10">
        <v>1149</v>
      </c>
      <c r="B1151" s="10" t="s">
        <v>3829</v>
      </c>
      <c r="C1151" s="10" t="s">
        <v>3830</v>
      </c>
      <c r="D1151" s="10" t="s">
        <v>153</v>
      </c>
      <c r="E1151" s="10" t="s">
        <v>989</v>
      </c>
      <c r="F1151" s="161" t="s">
        <v>118</v>
      </c>
      <c r="G1151" s="161" t="s">
        <v>289</v>
      </c>
      <c r="H1151" s="4"/>
      <c r="I1151" s="4"/>
      <c r="J1151" s="4"/>
      <c r="K1151" s="4"/>
      <c r="L1151" s="4"/>
      <c r="M1151" s="4"/>
      <c r="N1151" s="4"/>
      <c r="O1151" s="4"/>
      <c r="P1151" s="5">
        <f>IF(基本情報登録!$D$10="","",IF(基本情報登録!$D$10=登録データ!D1151,1,0))</f>
        <v>0</v>
      </c>
      <c r="Q1151" s="3"/>
      <c r="R1151" s="3"/>
    </row>
    <row r="1152" spans="1:18" x14ac:dyDescent="0.25">
      <c r="A1152" s="10">
        <v>1150</v>
      </c>
      <c r="B1152" s="10" t="s">
        <v>3831</v>
      </c>
      <c r="C1152" s="10" t="s">
        <v>3832</v>
      </c>
      <c r="D1152" s="10" t="s">
        <v>153</v>
      </c>
      <c r="E1152" s="10" t="s">
        <v>989</v>
      </c>
      <c r="F1152" s="161" t="s">
        <v>96</v>
      </c>
      <c r="G1152" s="161" t="s">
        <v>1783</v>
      </c>
      <c r="H1152" s="4"/>
      <c r="I1152" s="4"/>
      <c r="J1152" s="4"/>
      <c r="K1152" s="4"/>
      <c r="L1152" s="4"/>
      <c r="M1152" s="4"/>
      <c r="N1152" s="4"/>
      <c r="O1152" s="4"/>
      <c r="P1152" s="5">
        <f>IF(基本情報登録!$D$10="","",IF(基本情報登録!$D$10=登録データ!D1152,1,0))</f>
        <v>0</v>
      </c>
      <c r="Q1152" s="3"/>
      <c r="R1152" s="3"/>
    </row>
    <row r="1153" spans="1:18" x14ac:dyDescent="0.25">
      <c r="A1153" s="10">
        <v>1151</v>
      </c>
      <c r="B1153" s="10" t="s">
        <v>3833</v>
      </c>
      <c r="C1153" s="10" t="s">
        <v>3834</v>
      </c>
      <c r="D1153" s="10" t="s">
        <v>202</v>
      </c>
      <c r="E1153" s="10" t="s">
        <v>989</v>
      </c>
      <c r="F1153" s="161" t="s">
        <v>52</v>
      </c>
      <c r="G1153" s="161" t="s">
        <v>539</v>
      </c>
      <c r="H1153" s="4"/>
      <c r="I1153" s="4"/>
      <c r="J1153" s="4"/>
      <c r="K1153" s="4"/>
      <c r="L1153" s="4"/>
      <c r="M1153" s="4"/>
      <c r="N1153" s="4"/>
      <c r="O1153" s="4"/>
      <c r="P1153" s="5">
        <f>IF(基本情報登録!$D$10="","",IF(基本情報登録!$D$10=登録データ!D1153,1,0))</f>
        <v>0</v>
      </c>
      <c r="Q1153" s="3"/>
      <c r="R1153" s="3"/>
    </row>
    <row r="1154" spans="1:18" x14ac:dyDescent="0.25">
      <c r="A1154" s="10">
        <v>1152</v>
      </c>
      <c r="B1154" s="10" t="s">
        <v>3835</v>
      </c>
      <c r="C1154" s="10" t="s">
        <v>3836</v>
      </c>
      <c r="D1154" s="10" t="s">
        <v>202</v>
      </c>
      <c r="E1154" s="10" t="s">
        <v>989</v>
      </c>
      <c r="F1154" s="161" t="s">
        <v>52</v>
      </c>
      <c r="G1154" s="161" t="s">
        <v>420</v>
      </c>
      <c r="H1154" s="4"/>
      <c r="I1154" s="4"/>
      <c r="J1154" s="4"/>
      <c r="K1154" s="4"/>
      <c r="L1154" s="4"/>
      <c r="M1154" s="4"/>
      <c r="N1154" s="4"/>
      <c r="O1154" s="4"/>
      <c r="P1154" s="5">
        <f>IF(基本情報登録!$D$10="","",IF(基本情報登録!$D$10=登録データ!D1154,1,0))</f>
        <v>0</v>
      </c>
      <c r="Q1154" s="3"/>
      <c r="R1154" s="3"/>
    </row>
    <row r="1155" spans="1:18" x14ac:dyDescent="0.25">
      <c r="A1155" s="10">
        <v>1153</v>
      </c>
      <c r="B1155" s="10" t="s">
        <v>3837</v>
      </c>
      <c r="C1155" s="10" t="s">
        <v>3838</v>
      </c>
      <c r="D1155" s="10" t="s">
        <v>202</v>
      </c>
      <c r="E1155" s="10" t="s">
        <v>989</v>
      </c>
      <c r="F1155" s="161" t="s">
        <v>542</v>
      </c>
      <c r="G1155" s="161" t="s">
        <v>543</v>
      </c>
      <c r="H1155" s="4"/>
      <c r="I1155" s="4"/>
      <c r="J1155" s="4"/>
      <c r="K1155" s="4"/>
      <c r="L1155" s="4"/>
      <c r="M1155" s="4"/>
      <c r="N1155" s="4"/>
      <c r="O1155" s="4"/>
      <c r="P1155" s="5">
        <f>IF(基本情報登録!$D$10="","",IF(基本情報登録!$D$10=登録データ!D1155,1,0))</f>
        <v>0</v>
      </c>
      <c r="Q1155" s="3"/>
      <c r="R1155" s="3"/>
    </row>
    <row r="1156" spans="1:18" x14ac:dyDescent="0.25">
      <c r="A1156" s="10">
        <v>1154</v>
      </c>
      <c r="B1156" s="10" t="s">
        <v>3839</v>
      </c>
      <c r="C1156" s="10" t="s">
        <v>3840</v>
      </c>
      <c r="D1156" s="10" t="s">
        <v>202</v>
      </c>
      <c r="E1156" s="10" t="s">
        <v>989</v>
      </c>
      <c r="F1156" s="161" t="s">
        <v>52</v>
      </c>
      <c r="G1156" s="161" t="s">
        <v>496</v>
      </c>
      <c r="H1156" s="4"/>
      <c r="I1156" s="4"/>
      <c r="J1156" s="4"/>
      <c r="K1156" s="4"/>
      <c r="L1156" s="4"/>
      <c r="M1156" s="4"/>
      <c r="N1156" s="4"/>
      <c r="O1156" s="4"/>
      <c r="P1156" s="5">
        <f>IF(基本情報登録!$D$10="","",IF(基本情報登録!$D$10=登録データ!D1156,1,0))</f>
        <v>0</v>
      </c>
      <c r="Q1156" s="3"/>
      <c r="R1156" s="3"/>
    </row>
    <row r="1157" spans="1:18" x14ac:dyDescent="0.25">
      <c r="A1157" s="10">
        <v>1155</v>
      </c>
      <c r="B1157" s="10" t="s">
        <v>3841</v>
      </c>
      <c r="C1157" s="10" t="s">
        <v>3842</v>
      </c>
      <c r="D1157" s="10" t="s">
        <v>202</v>
      </c>
      <c r="E1157" s="10" t="s">
        <v>989</v>
      </c>
      <c r="F1157" s="161" t="s">
        <v>166</v>
      </c>
      <c r="G1157" s="161" t="s">
        <v>918</v>
      </c>
      <c r="H1157" s="4"/>
      <c r="I1157" s="4"/>
      <c r="J1157" s="4"/>
      <c r="K1157" s="4"/>
      <c r="L1157" s="4"/>
      <c r="M1157" s="4"/>
      <c r="N1157" s="4"/>
      <c r="O1157" s="4"/>
      <c r="P1157" s="5">
        <f>IF(基本情報登録!$D$10="","",IF(基本情報登録!$D$10=登録データ!D1157,1,0))</f>
        <v>0</v>
      </c>
      <c r="Q1157" s="3"/>
      <c r="R1157" s="3"/>
    </row>
    <row r="1158" spans="1:18" x14ac:dyDescent="0.25">
      <c r="A1158" s="10">
        <v>1156</v>
      </c>
      <c r="B1158" s="10" t="s">
        <v>3843</v>
      </c>
      <c r="C1158" s="10" t="s">
        <v>3844</v>
      </c>
      <c r="D1158" s="10" t="s">
        <v>202</v>
      </c>
      <c r="E1158" s="10" t="s">
        <v>989</v>
      </c>
      <c r="F1158" s="161" t="s">
        <v>166</v>
      </c>
      <c r="G1158" s="161" t="s">
        <v>946</v>
      </c>
      <c r="H1158" s="4"/>
      <c r="I1158" s="4"/>
      <c r="J1158" s="4"/>
      <c r="K1158" s="4"/>
      <c r="L1158" s="4"/>
      <c r="M1158" s="4"/>
      <c r="N1158" s="4"/>
      <c r="O1158" s="4"/>
      <c r="P1158" s="5">
        <f>IF(基本情報登録!$D$10="","",IF(基本情報登録!$D$10=登録データ!D1158,1,0))</f>
        <v>0</v>
      </c>
      <c r="Q1158" s="3"/>
      <c r="R1158" s="3"/>
    </row>
    <row r="1159" spans="1:18" x14ac:dyDescent="0.25">
      <c r="A1159" s="10">
        <v>1157</v>
      </c>
      <c r="B1159" s="10" t="s">
        <v>3845</v>
      </c>
      <c r="C1159" s="10" t="s">
        <v>3846</v>
      </c>
      <c r="D1159" s="10" t="s">
        <v>202</v>
      </c>
      <c r="E1159" s="10" t="s">
        <v>989</v>
      </c>
      <c r="F1159" s="161" t="s">
        <v>151</v>
      </c>
      <c r="G1159" s="161" t="s">
        <v>2630</v>
      </c>
      <c r="H1159" s="4"/>
      <c r="I1159" s="4"/>
      <c r="J1159" s="4"/>
      <c r="K1159" s="4"/>
      <c r="L1159" s="4"/>
      <c r="M1159" s="4"/>
      <c r="N1159" s="4"/>
      <c r="O1159" s="4"/>
      <c r="P1159" s="5">
        <f>IF(基本情報登録!$D$10="","",IF(基本情報登録!$D$10=登録データ!D1159,1,0))</f>
        <v>0</v>
      </c>
      <c r="Q1159" s="3"/>
      <c r="R1159" s="3"/>
    </row>
    <row r="1160" spans="1:18" x14ac:dyDescent="0.25">
      <c r="A1160" s="10">
        <v>1158</v>
      </c>
      <c r="B1160" s="10" t="s">
        <v>3847</v>
      </c>
      <c r="C1160" s="10" t="s">
        <v>3848</v>
      </c>
      <c r="D1160" s="10" t="s">
        <v>202</v>
      </c>
      <c r="E1160" s="10" t="s">
        <v>989</v>
      </c>
      <c r="F1160" s="161" t="s">
        <v>406</v>
      </c>
      <c r="G1160" s="161" t="s">
        <v>2732</v>
      </c>
      <c r="H1160" s="4"/>
      <c r="I1160" s="4"/>
      <c r="J1160" s="4"/>
      <c r="K1160" s="4"/>
      <c r="L1160" s="4"/>
      <c r="M1160" s="4"/>
      <c r="N1160" s="4"/>
      <c r="O1160" s="4"/>
      <c r="P1160" s="5">
        <f>IF(基本情報登録!$D$10="","",IF(基本情報登録!$D$10=登録データ!D1160,1,0))</f>
        <v>0</v>
      </c>
      <c r="Q1160" s="3"/>
      <c r="R1160" s="3"/>
    </row>
    <row r="1161" spans="1:18" x14ac:dyDescent="0.25">
      <c r="A1161" s="10">
        <v>1159</v>
      </c>
      <c r="B1161" s="10" t="s">
        <v>3849</v>
      </c>
      <c r="C1161" s="10" t="s">
        <v>3850</v>
      </c>
      <c r="D1161" s="10" t="s">
        <v>202</v>
      </c>
      <c r="E1161" s="10" t="s">
        <v>989</v>
      </c>
      <c r="F1161" s="161" t="s">
        <v>96</v>
      </c>
      <c r="G1161" s="161" t="s">
        <v>824</v>
      </c>
      <c r="H1161" s="4"/>
      <c r="I1161" s="4"/>
      <c r="J1161" s="4"/>
      <c r="K1161" s="4"/>
      <c r="L1161" s="4"/>
      <c r="M1161" s="4"/>
      <c r="N1161" s="4"/>
      <c r="O1161" s="4"/>
      <c r="P1161" s="5">
        <f>IF(基本情報登録!$D$10="","",IF(基本情報登録!$D$10=登録データ!D1161,1,0))</f>
        <v>0</v>
      </c>
      <c r="Q1161" s="3"/>
      <c r="R1161" s="3"/>
    </row>
    <row r="1162" spans="1:18" x14ac:dyDescent="0.25">
      <c r="A1162" s="10">
        <v>1160</v>
      </c>
      <c r="B1162" s="10" t="s">
        <v>1509</v>
      </c>
      <c r="C1162" s="10" t="s">
        <v>1510</v>
      </c>
      <c r="D1162" s="10" t="s">
        <v>232</v>
      </c>
      <c r="E1162" s="10" t="s">
        <v>95</v>
      </c>
      <c r="F1162" s="161" t="s">
        <v>166</v>
      </c>
      <c r="G1162" s="161" t="s">
        <v>793</v>
      </c>
      <c r="H1162" s="4"/>
      <c r="I1162" s="4"/>
      <c r="J1162" s="4"/>
      <c r="K1162" s="4"/>
      <c r="L1162" s="4"/>
      <c r="M1162" s="4"/>
      <c r="N1162" s="4"/>
      <c r="O1162" s="4"/>
      <c r="P1162" s="5">
        <f>IF(基本情報登録!$D$10="","",IF(基本情報登録!$D$10=登録データ!D1162,1,0))</f>
        <v>0</v>
      </c>
      <c r="Q1162" s="3"/>
      <c r="R1162" s="3"/>
    </row>
    <row r="1163" spans="1:18" x14ac:dyDescent="0.25">
      <c r="A1163" s="10">
        <v>1161</v>
      </c>
      <c r="B1163" s="10" t="s">
        <v>3851</v>
      </c>
      <c r="C1163" s="10" t="s">
        <v>3852</v>
      </c>
      <c r="D1163" s="10" t="s">
        <v>232</v>
      </c>
      <c r="E1163" s="10" t="s">
        <v>989</v>
      </c>
      <c r="F1163" s="161" t="s">
        <v>52</v>
      </c>
      <c r="G1163" s="161" t="s">
        <v>2056</v>
      </c>
      <c r="H1163" s="4"/>
      <c r="I1163" s="4"/>
      <c r="J1163" s="4"/>
      <c r="K1163" s="4"/>
      <c r="L1163" s="4"/>
      <c r="M1163" s="4"/>
      <c r="N1163" s="4"/>
      <c r="O1163" s="4"/>
      <c r="P1163" s="5">
        <f>IF(基本情報登録!$D$10="","",IF(基本情報登録!$D$10=登録データ!D1163,1,0))</f>
        <v>0</v>
      </c>
      <c r="Q1163" s="3"/>
      <c r="R1163" s="3"/>
    </row>
    <row r="1164" spans="1:18" x14ac:dyDescent="0.25">
      <c r="A1164" s="10">
        <v>1162</v>
      </c>
      <c r="B1164" s="10" t="s">
        <v>3853</v>
      </c>
      <c r="C1164" s="10" t="s">
        <v>3854</v>
      </c>
      <c r="D1164" s="10" t="s">
        <v>232</v>
      </c>
      <c r="E1164" s="10" t="s">
        <v>989</v>
      </c>
      <c r="F1164" s="161" t="s">
        <v>702</v>
      </c>
      <c r="G1164" s="161" t="s">
        <v>1736</v>
      </c>
      <c r="H1164" s="4"/>
      <c r="I1164" s="4"/>
      <c r="J1164" s="4"/>
      <c r="K1164" s="4"/>
      <c r="L1164" s="4"/>
      <c r="M1164" s="4"/>
      <c r="N1164" s="4"/>
      <c r="O1164" s="4"/>
      <c r="P1164" s="5">
        <f>IF(基本情報登録!$D$10="","",IF(基本情報登録!$D$10=登録データ!D1164,1,0))</f>
        <v>0</v>
      </c>
      <c r="Q1164" s="3"/>
      <c r="R1164" s="3"/>
    </row>
    <row r="1165" spans="1:18" x14ac:dyDescent="0.25">
      <c r="A1165" s="10">
        <v>1163</v>
      </c>
      <c r="B1165" s="10" t="s">
        <v>3855</v>
      </c>
      <c r="C1165" s="10" t="s">
        <v>3856</v>
      </c>
      <c r="D1165" s="10" t="s">
        <v>232</v>
      </c>
      <c r="E1165" s="10" t="s">
        <v>989</v>
      </c>
      <c r="F1165" s="161" t="s">
        <v>348</v>
      </c>
      <c r="G1165" s="161" t="s">
        <v>549</v>
      </c>
      <c r="H1165" s="4"/>
      <c r="I1165" s="4"/>
      <c r="J1165" s="4"/>
      <c r="K1165" s="4"/>
      <c r="L1165" s="4"/>
      <c r="M1165" s="4"/>
      <c r="N1165" s="4"/>
      <c r="O1165" s="4"/>
      <c r="P1165" s="5">
        <f>IF(基本情報登録!$D$10="","",IF(基本情報登録!$D$10=登録データ!D1165,1,0))</f>
        <v>0</v>
      </c>
      <c r="Q1165" s="3"/>
      <c r="R1165" s="3"/>
    </row>
    <row r="1166" spans="1:18" x14ac:dyDescent="0.25">
      <c r="A1166" s="10">
        <v>1164</v>
      </c>
      <c r="B1166" s="10" t="s">
        <v>3857</v>
      </c>
      <c r="C1166" s="10" t="s">
        <v>3858</v>
      </c>
      <c r="D1166" s="10" t="s">
        <v>232</v>
      </c>
      <c r="E1166" s="10" t="s">
        <v>989</v>
      </c>
      <c r="F1166" s="161" t="s">
        <v>363</v>
      </c>
      <c r="G1166" s="161" t="s">
        <v>2394</v>
      </c>
      <c r="H1166" s="4"/>
      <c r="I1166" s="4"/>
      <c r="J1166" s="4"/>
      <c r="K1166" s="4"/>
      <c r="L1166" s="4"/>
      <c r="M1166" s="4"/>
      <c r="N1166" s="4"/>
      <c r="O1166" s="4"/>
      <c r="P1166" s="5">
        <f>IF(基本情報登録!$D$10="","",IF(基本情報登録!$D$10=登録データ!D1166,1,0))</f>
        <v>0</v>
      </c>
      <c r="Q1166" s="3"/>
      <c r="R1166" s="3"/>
    </row>
    <row r="1167" spans="1:18" x14ac:dyDescent="0.25">
      <c r="A1167" s="10">
        <v>1165</v>
      </c>
      <c r="B1167" s="10" t="s">
        <v>3859</v>
      </c>
      <c r="C1167" s="10" t="s">
        <v>3860</v>
      </c>
      <c r="D1167" s="10" t="s">
        <v>232</v>
      </c>
      <c r="E1167" s="10" t="s">
        <v>989</v>
      </c>
      <c r="F1167" s="161" t="s">
        <v>52</v>
      </c>
      <c r="G1167" s="161" t="s">
        <v>4587</v>
      </c>
      <c r="H1167" s="4"/>
      <c r="I1167" s="4"/>
      <c r="J1167" s="4"/>
      <c r="K1167" s="4"/>
      <c r="L1167" s="4"/>
      <c r="M1167" s="4"/>
      <c r="N1167" s="4"/>
      <c r="O1167" s="4"/>
      <c r="P1167" s="5">
        <f>IF(基本情報登録!$D$10="","",IF(基本情報登録!$D$10=登録データ!D1167,1,0))</f>
        <v>0</v>
      </c>
      <c r="Q1167" s="3"/>
      <c r="R1167" s="3"/>
    </row>
    <row r="1168" spans="1:18" x14ac:dyDescent="0.25">
      <c r="A1168" s="10">
        <v>1166</v>
      </c>
      <c r="B1168" s="10" t="s">
        <v>3861</v>
      </c>
      <c r="C1168" s="10" t="s">
        <v>3862</v>
      </c>
      <c r="D1168" s="10" t="s">
        <v>232</v>
      </c>
      <c r="E1168" s="10" t="s">
        <v>989</v>
      </c>
      <c r="F1168" s="161" t="s">
        <v>61</v>
      </c>
      <c r="G1168" s="161" t="s">
        <v>4588</v>
      </c>
      <c r="H1168" s="4"/>
      <c r="I1168" s="4"/>
      <c r="J1168" s="4"/>
      <c r="K1168" s="4"/>
      <c r="L1168" s="4"/>
      <c r="M1168" s="4"/>
      <c r="N1168" s="4"/>
      <c r="O1168" s="4"/>
      <c r="P1168" s="5">
        <f>IF(基本情報登録!$D$10="","",IF(基本情報登録!$D$10=登録データ!D1168,1,0))</f>
        <v>0</v>
      </c>
      <c r="Q1168" s="3"/>
      <c r="R1168" s="3"/>
    </row>
    <row r="1169" spans="1:18" x14ac:dyDescent="0.25">
      <c r="A1169" s="10">
        <v>1167</v>
      </c>
      <c r="B1169" s="10" t="s">
        <v>3863</v>
      </c>
      <c r="C1169" s="10" t="s">
        <v>3864</v>
      </c>
      <c r="D1169" s="10" t="s">
        <v>232</v>
      </c>
      <c r="E1169" s="10" t="s">
        <v>989</v>
      </c>
      <c r="F1169" s="161" t="s">
        <v>131</v>
      </c>
      <c r="G1169" s="161" t="s">
        <v>460</v>
      </c>
      <c r="H1169" s="4"/>
      <c r="I1169" s="4"/>
      <c r="J1169" s="4"/>
      <c r="K1169" s="4"/>
      <c r="L1169" s="4"/>
      <c r="M1169" s="4"/>
      <c r="N1169" s="4"/>
      <c r="O1169" s="4"/>
      <c r="P1169" s="5">
        <f>IF(基本情報登録!$D$10="","",IF(基本情報登録!$D$10=登録データ!D1169,1,0))</f>
        <v>0</v>
      </c>
      <c r="Q1169" s="3"/>
      <c r="R1169" s="3"/>
    </row>
    <row r="1170" spans="1:18" x14ac:dyDescent="0.25">
      <c r="A1170" s="10">
        <v>1168</v>
      </c>
      <c r="B1170" s="10" t="s">
        <v>1734</v>
      </c>
      <c r="C1170" s="10" t="s">
        <v>1735</v>
      </c>
      <c r="D1170" s="10" t="s">
        <v>239</v>
      </c>
      <c r="E1170" s="10" t="s">
        <v>386</v>
      </c>
      <c r="F1170" s="161" t="s">
        <v>421</v>
      </c>
      <c r="G1170" s="161" t="s">
        <v>4589</v>
      </c>
      <c r="H1170" s="4"/>
      <c r="I1170" s="4"/>
      <c r="J1170" s="4"/>
      <c r="K1170" s="4"/>
      <c r="L1170" s="4"/>
      <c r="M1170" s="4"/>
      <c r="N1170" s="4"/>
      <c r="O1170" s="4"/>
      <c r="P1170" s="5">
        <f>IF(基本情報登録!$D$10="","",IF(基本情報登録!$D$10=登録データ!D1170,1,0))</f>
        <v>0</v>
      </c>
      <c r="Q1170" s="3"/>
      <c r="R1170" s="3"/>
    </row>
    <row r="1171" spans="1:18" x14ac:dyDescent="0.25">
      <c r="A1171" s="10">
        <v>1169</v>
      </c>
      <c r="B1171" s="10" t="s">
        <v>1738</v>
      </c>
      <c r="C1171" s="10" t="s">
        <v>1739</v>
      </c>
      <c r="D1171" s="10" t="s">
        <v>239</v>
      </c>
      <c r="E1171" s="10" t="s">
        <v>60</v>
      </c>
      <c r="F1171" s="161" t="s">
        <v>131</v>
      </c>
      <c r="G1171" s="161" t="s">
        <v>4590</v>
      </c>
      <c r="H1171" s="4"/>
      <c r="I1171" s="4"/>
      <c r="J1171" s="4"/>
      <c r="K1171" s="4"/>
      <c r="L1171" s="4"/>
      <c r="M1171" s="4"/>
      <c r="N1171" s="4"/>
      <c r="O1171" s="4"/>
      <c r="P1171" s="5">
        <f>IF(基本情報登録!$D$10="","",IF(基本情報登録!$D$10=登録データ!D1171,1,0))</f>
        <v>0</v>
      </c>
      <c r="Q1171" s="3"/>
      <c r="R1171" s="3"/>
    </row>
    <row r="1172" spans="1:18" x14ac:dyDescent="0.25">
      <c r="A1172" s="10">
        <v>1170</v>
      </c>
      <c r="B1172" s="10" t="s">
        <v>2392</v>
      </c>
      <c r="C1172" s="10" t="s">
        <v>2393</v>
      </c>
      <c r="D1172" s="10" t="s">
        <v>239</v>
      </c>
      <c r="E1172" s="10" t="s">
        <v>188</v>
      </c>
      <c r="F1172" s="161" t="s">
        <v>131</v>
      </c>
      <c r="G1172" s="161" t="s">
        <v>1535</v>
      </c>
      <c r="H1172" s="4"/>
      <c r="I1172" s="4"/>
      <c r="J1172" s="4"/>
      <c r="K1172" s="4"/>
      <c r="L1172" s="4"/>
      <c r="M1172" s="4"/>
      <c r="N1172" s="4"/>
      <c r="O1172" s="4"/>
      <c r="P1172" s="5">
        <f>IF(基本情報登録!$D$10="","",IF(基本情報登録!$D$10=登録データ!D1172,1,0))</f>
        <v>0</v>
      </c>
      <c r="Q1172" s="3"/>
      <c r="R1172" s="3"/>
    </row>
    <row r="1173" spans="1:18" x14ac:dyDescent="0.25">
      <c r="A1173" s="10">
        <v>1171</v>
      </c>
      <c r="B1173" s="10" t="s">
        <v>2395</v>
      </c>
      <c r="C1173" s="10" t="s">
        <v>2396</v>
      </c>
      <c r="D1173" s="10" t="s">
        <v>239</v>
      </c>
      <c r="E1173" s="10" t="s">
        <v>188</v>
      </c>
      <c r="F1173" s="161" t="s">
        <v>131</v>
      </c>
      <c r="G1173" s="161" t="s">
        <v>1258</v>
      </c>
      <c r="H1173" s="4"/>
      <c r="I1173" s="4"/>
      <c r="J1173" s="4"/>
      <c r="K1173" s="4"/>
      <c r="L1173" s="4"/>
      <c r="M1173" s="4"/>
      <c r="N1173" s="4"/>
      <c r="O1173" s="4"/>
      <c r="P1173" s="5">
        <f>IF(基本情報登録!$D$10="","",IF(基本情報登録!$D$10=登録データ!D1173,1,0))</f>
        <v>0</v>
      </c>
      <c r="Q1173" s="3"/>
      <c r="R1173" s="3"/>
    </row>
    <row r="1174" spans="1:18" x14ac:dyDescent="0.25">
      <c r="A1174" s="10">
        <v>1172</v>
      </c>
      <c r="B1174" s="10" t="s">
        <v>3865</v>
      </c>
      <c r="C1174" s="10" t="s">
        <v>3866</v>
      </c>
      <c r="D1174" s="10" t="s">
        <v>239</v>
      </c>
      <c r="E1174" s="10" t="s">
        <v>989</v>
      </c>
      <c r="F1174" s="161" t="s">
        <v>131</v>
      </c>
      <c r="G1174" s="161" t="s">
        <v>1032</v>
      </c>
      <c r="H1174" s="4"/>
      <c r="I1174" s="4"/>
      <c r="J1174" s="4"/>
      <c r="K1174" s="4"/>
      <c r="L1174" s="4"/>
      <c r="M1174" s="4"/>
      <c r="N1174" s="4"/>
      <c r="O1174" s="4"/>
      <c r="P1174" s="5">
        <f>IF(基本情報登録!$D$10="","",IF(基本情報登録!$D$10=登録データ!D1174,1,0))</f>
        <v>0</v>
      </c>
      <c r="Q1174" s="3"/>
      <c r="R1174" s="3"/>
    </row>
    <row r="1175" spans="1:18" x14ac:dyDescent="0.25">
      <c r="A1175" s="10">
        <v>1173</v>
      </c>
      <c r="B1175" s="10" t="s">
        <v>3867</v>
      </c>
      <c r="C1175" s="10" t="s">
        <v>3868</v>
      </c>
      <c r="D1175" s="10" t="s">
        <v>239</v>
      </c>
      <c r="E1175" s="10" t="s">
        <v>989</v>
      </c>
      <c r="F1175" s="161" t="s">
        <v>131</v>
      </c>
      <c r="G1175" s="161" t="s">
        <v>1535</v>
      </c>
      <c r="H1175" s="4"/>
      <c r="I1175" s="4"/>
      <c r="J1175" s="4"/>
      <c r="K1175" s="4"/>
      <c r="L1175" s="4"/>
      <c r="M1175" s="4"/>
      <c r="N1175" s="4"/>
      <c r="O1175" s="4"/>
      <c r="P1175" s="5">
        <f>IF(基本情報登録!$D$10="","",IF(基本情報登録!$D$10=登録データ!D1175,1,0))</f>
        <v>0</v>
      </c>
      <c r="Q1175" s="3"/>
      <c r="R1175" s="3"/>
    </row>
    <row r="1176" spans="1:18" x14ac:dyDescent="0.25">
      <c r="A1176" s="10">
        <v>1174</v>
      </c>
      <c r="B1176" s="10" t="s">
        <v>3869</v>
      </c>
      <c r="C1176" s="10" t="s">
        <v>3870</v>
      </c>
      <c r="D1176" s="10" t="s">
        <v>239</v>
      </c>
      <c r="E1176" s="10" t="s">
        <v>989</v>
      </c>
      <c r="F1176" s="161" t="s">
        <v>131</v>
      </c>
      <c r="G1176" s="161" t="s">
        <v>1258</v>
      </c>
      <c r="H1176" s="4"/>
      <c r="I1176" s="4"/>
      <c r="J1176" s="4"/>
      <c r="K1176" s="4"/>
      <c r="L1176" s="4"/>
      <c r="M1176" s="4"/>
      <c r="N1176" s="4"/>
      <c r="O1176" s="4"/>
      <c r="P1176" s="5">
        <f>IF(基本情報登録!$D$10="","",IF(基本情報登録!$D$10=登録データ!D1176,1,0))</f>
        <v>0</v>
      </c>
      <c r="Q1176" s="3"/>
      <c r="R1176" s="3"/>
    </row>
    <row r="1177" spans="1:18" x14ac:dyDescent="0.25">
      <c r="A1177" s="10">
        <v>1175</v>
      </c>
      <c r="B1177" s="10" t="s">
        <v>3871</v>
      </c>
      <c r="C1177" s="10" t="s">
        <v>3872</v>
      </c>
      <c r="D1177" s="10" t="s">
        <v>76</v>
      </c>
      <c r="E1177" s="10" t="s">
        <v>989</v>
      </c>
      <c r="F1177" s="161" t="s">
        <v>131</v>
      </c>
      <c r="G1177" s="161" t="s">
        <v>707</v>
      </c>
      <c r="H1177" s="4"/>
      <c r="I1177" s="4"/>
      <c r="J1177" s="4"/>
      <c r="K1177" s="4"/>
      <c r="L1177" s="4"/>
      <c r="M1177" s="4"/>
      <c r="N1177" s="4"/>
      <c r="O1177" s="4"/>
      <c r="P1177" s="5">
        <f>IF(基本情報登録!$D$10="","",IF(基本情報登録!$D$10=登録データ!D1177,1,0))</f>
        <v>0</v>
      </c>
      <c r="Q1177" s="3"/>
      <c r="R1177" s="3"/>
    </row>
    <row r="1178" spans="1:18" x14ac:dyDescent="0.25">
      <c r="A1178" s="10">
        <v>1176</v>
      </c>
      <c r="B1178" s="10" t="s">
        <v>3873</v>
      </c>
      <c r="C1178" s="10" t="s">
        <v>3874</v>
      </c>
      <c r="D1178" s="10" t="s">
        <v>76</v>
      </c>
      <c r="E1178" s="10" t="s">
        <v>989</v>
      </c>
      <c r="F1178" s="161" t="s">
        <v>131</v>
      </c>
      <c r="G1178" s="161" t="s">
        <v>4591</v>
      </c>
      <c r="H1178" s="4"/>
      <c r="I1178" s="4"/>
      <c r="J1178" s="4"/>
      <c r="K1178" s="4"/>
      <c r="L1178" s="4"/>
      <c r="M1178" s="4"/>
      <c r="N1178" s="4"/>
      <c r="O1178" s="4"/>
      <c r="P1178" s="5">
        <f>IF(基本情報登録!$D$10="","",IF(基本情報登録!$D$10=登録データ!D1178,1,0))</f>
        <v>0</v>
      </c>
      <c r="Q1178" s="3"/>
      <c r="R1178" s="3"/>
    </row>
    <row r="1179" spans="1:18" x14ac:dyDescent="0.25">
      <c r="A1179" s="10">
        <v>1177</v>
      </c>
      <c r="B1179" s="10" t="s">
        <v>3875</v>
      </c>
      <c r="C1179" s="10" t="s">
        <v>3876</v>
      </c>
      <c r="D1179" s="10" t="s">
        <v>76</v>
      </c>
      <c r="E1179" s="10" t="s">
        <v>989</v>
      </c>
      <c r="F1179" s="161" t="s">
        <v>131</v>
      </c>
      <c r="G1179" s="161" t="s">
        <v>737</v>
      </c>
      <c r="H1179" s="4"/>
      <c r="I1179" s="4"/>
      <c r="J1179" s="4"/>
      <c r="K1179" s="4"/>
      <c r="L1179" s="4"/>
      <c r="M1179" s="4"/>
      <c r="N1179" s="4"/>
      <c r="O1179" s="4"/>
      <c r="P1179" s="5">
        <f>IF(基本情報登録!$D$10="","",IF(基本情報登録!$D$10=登録データ!D1179,1,0))</f>
        <v>0</v>
      </c>
      <c r="Q1179" s="3"/>
      <c r="R1179" s="3"/>
    </row>
    <row r="1180" spans="1:18" x14ac:dyDescent="0.25">
      <c r="A1180" s="10">
        <v>1178</v>
      </c>
      <c r="B1180" s="10" t="s">
        <v>3877</v>
      </c>
      <c r="C1180" s="10" t="s">
        <v>3878</v>
      </c>
      <c r="D1180" s="10" t="s">
        <v>76</v>
      </c>
      <c r="E1180" s="10" t="s">
        <v>989</v>
      </c>
      <c r="F1180" s="161" t="s">
        <v>131</v>
      </c>
      <c r="G1180" s="161" t="s">
        <v>726</v>
      </c>
      <c r="H1180" s="4"/>
      <c r="I1180" s="4"/>
      <c r="J1180" s="4"/>
      <c r="K1180" s="4"/>
      <c r="L1180" s="4"/>
      <c r="M1180" s="4"/>
      <c r="N1180" s="4"/>
      <c r="O1180" s="4"/>
      <c r="P1180" s="5">
        <f>IF(基本情報登録!$D$10="","",IF(基本情報登録!$D$10=登録データ!D1180,1,0))</f>
        <v>0</v>
      </c>
      <c r="Q1180" s="3"/>
      <c r="R1180" s="3"/>
    </row>
    <row r="1181" spans="1:18" x14ac:dyDescent="0.25">
      <c r="A1181" s="10">
        <v>1179</v>
      </c>
      <c r="B1181" s="10" t="s">
        <v>3879</v>
      </c>
      <c r="C1181" s="10" t="s">
        <v>3880</v>
      </c>
      <c r="D1181" s="10" t="s">
        <v>76</v>
      </c>
      <c r="E1181" s="10" t="s">
        <v>989</v>
      </c>
      <c r="F1181" s="161" t="s">
        <v>131</v>
      </c>
      <c r="G1181" s="161" t="s">
        <v>1535</v>
      </c>
      <c r="H1181" s="4"/>
      <c r="I1181" s="4"/>
      <c r="J1181" s="4"/>
      <c r="K1181" s="4"/>
      <c r="L1181" s="4"/>
      <c r="M1181" s="4"/>
      <c r="N1181" s="4"/>
      <c r="O1181" s="4"/>
      <c r="P1181" s="5">
        <f>IF(基本情報登録!$D$10="","",IF(基本情報登録!$D$10=登録データ!D1181,1,0))</f>
        <v>0</v>
      </c>
      <c r="Q1181" s="3"/>
      <c r="R1181" s="3"/>
    </row>
    <row r="1182" spans="1:18" x14ac:dyDescent="0.25">
      <c r="A1182" s="10">
        <v>1180</v>
      </c>
      <c r="B1182" s="10" t="s">
        <v>3881</v>
      </c>
      <c r="C1182" s="10" t="s">
        <v>3882</v>
      </c>
      <c r="D1182" s="10" t="s">
        <v>76</v>
      </c>
      <c r="E1182" s="10" t="s">
        <v>989</v>
      </c>
      <c r="F1182" s="161" t="s">
        <v>131</v>
      </c>
      <c r="G1182" s="161" t="s">
        <v>499</v>
      </c>
      <c r="H1182" s="4"/>
      <c r="I1182" s="4"/>
      <c r="J1182" s="4"/>
      <c r="K1182" s="4"/>
      <c r="L1182" s="4"/>
      <c r="M1182" s="4"/>
      <c r="N1182" s="4"/>
      <c r="O1182" s="4"/>
      <c r="P1182" s="5">
        <f>IF(基本情報登録!$D$10="","",IF(基本情報登録!$D$10=登録データ!D1182,1,0))</f>
        <v>0</v>
      </c>
      <c r="Q1182" s="3"/>
      <c r="R1182" s="3"/>
    </row>
    <row r="1183" spans="1:18" x14ac:dyDescent="0.25">
      <c r="A1183" s="10">
        <v>1181</v>
      </c>
      <c r="B1183" s="10" t="s">
        <v>3883</v>
      </c>
      <c r="C1183" s="10" t="s">
        <v>3884</v>
      </c>
      <c r="D1183" s="10" t="s">
        <v>76</v>
      </c>
      <c r="E1183" s="10" t="s">
        <v>989</v>
      </c>
      <c r="F1183" s="161" t="s">
        <v>52</v>
      </c>
      <c r="G1183" s="161" t="s">
        <v>533</v>
      </c>
      <c r="H1183" s="4"/>
      <c r="I1183" s="4"/>
      <c r="J1183" s="4"/>
      <c r="K1183" s="4"/>
      <c r="L1183" s="4"/>
      <c r="M1183" s="4"/>
      <c r="N1183" s="4"/>
      <c r="O1183" s="4"/>
      <c r="P1183" s="5">
        <f>IF(基本情報登録!$D$10="","",IF(基本情報登録!$D$10=登録データ!D1183,1,0))</f>
        <v>0</v>
      </c>
      <c r="Q1183" s="3"/>
      <c r="R1183" s="3"/>
    </row>
    <row r="1184" spans="1:18" x14ac:dyDescent="0.25">
      <c r="A1184" s="10">
        <v>1182</v>
      </c>
      <c r="B1184" s="10" t="s">
        <v>3885</v>
      </c>
      <c r="C1184" s="10" t="s">
        <v>3886</v>
      </c>
      <c r="D1184" s="10" t="s">
        <v>76</v>
      </c>
      <c r="E1184" s="10" t="s">
        <v>989</v>
      </c>
      <c r="F1184" s="161" t="s">
        <v>166</v>
      </c>
      <c r="G1184" s="161" t="s">
        <v>1108</v>
      </c>
      <c r="H1184" s="4"/>
      <c r="I1184" s="4"/>
      <c r="J1184" s="4"/>
      <c r="K1184" s="4"/>
      <c r="L1184" s="4"/>
      <c r="M1184" s="4"/>
      <c r="N1184" s="4"/>
      <c r="O1184" s="4"/>
      <c r="P1184" s="5">
        <f>IF(基本情報登録!$D$10="","",IF(基本情報登録!$D$10=登録データ!D1184,1,0))</f>
        <v>0</v>
      </c>
      <c r="Q1184" s="3"/>
      <c r="R1184" s="3"/>
    </row>
    <row r="1185" spans="1:18" x14ac:dyDescent="0.25">
      <c r="A1185" s="10">
        <v>1183</v>
      </c>
      <c r="B1185" s="10" t="s">
        <v>3887</v>
      </c>
      <c r="C1185" s="10" t="s">
        <v>3888</v>
      </c>
      <c r="D1185" s="10" t="s">
        <v>76</v>
      </c>
      <c r="E1185" s="10" t="s">
        <v>989</v>
      </c>
      <c r="F1185" s="161" t="s">
        <v>28</v>
      </c>
      <c r="G1185" s="161" t="s">
        <v>428</v>
      </c>
      <c r="H1185" s="4"/>
      <c r="I1185" s="4"/>
      <c r="J1185" s="4"/>
      <c r="K1185" s="4"/>
      <c r="L1185" s="4"/>
      <c r="M1185" s="4"/>
      <c r="N1185" s="4"/>
      <c r="O1185" s="4"/>
      <c r="P1185" s="5">
        <f>IF(基本情報登録!$D$10="","",IF(基本情報登録!$D$10=登録データ!D1185,1,0))</f>
        <v>0</v>
      </c>
      <c r="Q1185" s="3"/>
      <c r="R1185" s="3"/>
    </row>
    <row r="1186" spans="1:18" x14ac:dyDescent="0.25">
      <c r="A1186" s="10">
        <v>1184</v>
      </c>
      <c r="B1186" s="10" t="s">
        <v>3889</v>
      </c>
      <c r="C1186" s="10" t="s">
        <v>3890</v>
      </c>
      <c r="D1186" s="10" t="s">
        <v>76</v>
      </c>
      <c r="E1186" s="10" t="s">
        <v>989</v>
      </c>
      <c r="F1186" s="161" t="s">
        <v>52</v>
      </c>
      <c r="G1186" s="161" t="s">
        <v>4592</v>
      </c>
      <c r="H1186" s="4"/>
      <c r="I1186" s="4"/>
      <c r="J1186" s="4"/>
      <c r="K1186" s="4"/>
      <c r="L1186" s="4"/>
      <c r="M1186" s="4"/>
      <c r="N1186" s="4"/>
      <c r="O1186" s="4"/>
      <c r="P1186" s="5">
        <f>IF(基本情報登録!$D$10="","",IF(基本情報登録!$D$10=登録データ!D1186,1,0))</f>
        <v>0</v>
      </c>
      <c r="Q1186" s="3"/>
      <c r="R1186" s="3"/>
    </row>
    <row r="1187" spans="1:18" x14ac:dyDescent="0.25">
      <c r="A1187" s="10">
        <v>1185</v>
      </c>
      <c r="B1187" s="10" t="s">
        <v>3891</v>
      </c>
      <c r="C1187" s="10" t="s">
        <v>3892</v>
      </c>
      <c r="D1187" s="10" t="s">
        <v>76</v>
      </c>
      <c r="E1187" s="10" t="s">
        <v>989</v>
      </c>
      <c r="F1187" s="161" t="s">
        <v>52</v>
      </c>
      <c r="G1187" s="161" t="s">
        <v>1132</v>
      </c>
      <c r="H1187" s="4"/>
      <c r="I1187" s="4"/>
      <c r="J1187" s="4"/>
      <c r="K1187" s="4"/>
      <c r="L1187" s="4"/>
      <c r="M1187" s="4"/>
      <c r="N1187" s="4"/>
      <c r="O1187" s="4"/>
      <c r="P1187" s="5">
        <f>IF(基本情報登録!$D$10="","",IF(基本情報登録!$D$10=登録データ!D1187,1,0))</f>
        <v>0</v>
      </c>
      <c r="Q1187" s="3"/>
      <c r="R1187" s="3"/>
    </row>
    <row r="1188" spans="1:18" x14ac:dyDescent="0.25">
      <c r="A1188" s="10">
        <v>1186</v>
      </c>
      <c r="B1188" s="10" t="s">
        <v>3893</v>
      </c>
      <c r="C1188" s="10" t="s">
        <v>3894</v>
      </c>
      <c r="D1188" s="10" t="s">
        <v>263</v>
      </c>
      <c r="E1188" s="10" t="s">
        <v>989</v>
      </c>
      <c r="F1188" s="161" t="s">
        <v>52</v>
      </c>
      <c r="G1188" s="161" t="s">
        <v>1074</v>
      </c>
      <c r="H1188" s="4"/>
      <c r="I1188" s="4"/>
      <c r="J1188" s="4"/>
      <c r="K1188" s="4"/>
      <c r="L1188" s="4"/>
      <c r="M1188" s="4"/>
      <c r="N1188" s="4"/>
      <c r="O1188" s="4"/>
      <c r="P1188" s="5">
        <f>IF(基本情報登録!$D$10="","",IF(基本情報登録!$D$10=登録データ!D1188,1,0))</f>
        <v>0</v>
      </c>
      <c r="Q1188" s="3"/>
      <c r="R1188" s="3"/>
    </row>
    <row r="1189" spans="1:18" x14ac:dyDescent="0.25">
      <c r="A1189" s="10">
        <v>1187</v>
      </c>
      <c r="B1189" s="10" t="s">
        <v>3895</v>
      </c>
      <c r="C1189" s="10" t="s">
        <v>3896</v>
      </c>
      <c r="D1189" s="10" t="s">
        <v>297</v>
      </c>
      <c r="E1189" s="10" t="s">
        <v>989</v>
      </c>
      <c r="F1189" s="161" t="s">
        <v>52</v>
      </c>
      <c r="G1189" s="161" t="s">
        <v>1255</v>
      </c>
      <c r="H1189" s="4"/>
      <c r="I1189" s="4"/>
      <c r="J1189" s="4"/>
      <c r="K1189" s="4"/>
      <c r="L1189" s="4"/>
      <c r="M1189" s="4"/>
      <c r="N1189" s="4"/>
      <c r="O1189" s="4"/>
      <c r="P1189" s="5">
        <f>IF(基本情報登録!$D$10="","",IF(基本情報登録!$D$10=登録データ!D1189,1,0))</f>
        <v>0</v>
      </c>
      <c r="Q1189" s="3"/>
      <c r="R1189" s="3"/>
    </row>
    <row r="1190" spans="1:18" x14ac:dyDescent="0.25">
      <c r="A1190" s="10">
        <v>1188</v>
      </c>
      <c r="B1190" s="10" t="s">
        <v>3897</v>
      </c>
      <c r="C1190" s="10" t="s">
        <v>3898</v>
      </c>
      <c r="D1190" s="10" t="s">
        <v>297</v>
      </c>
      <c r="E1190" s="10" t="s">
        <v>989</v>
      </c>
      <c r="F1190" s="161" t="s">
        <v>52</v>
      </c>
      <c r="G1190" s="161" t="s">
        <v>761</v>
      </c>
      <c r="H1190" s="4"/>
      <c r="I1190" s="4"/>
      <c r="J1190" s="4"/>
      <c r="K1190" s="4"/>
      <c r="L1190" s="4"/>
      <c r="M1190" s="4"/>
      <c r="N1190" s="4"/>
      <c r="O1190" s="4"/>
      <c r="P1190" s="5">
        <f>IF(基本情報登録!$D$10="","",IF(基本情報登録!$D$10=登録データ!D1190,1,0))</f>
        <v>0</v>
      </c>
      <c r="Q1190" s="3"/>
      <c r="R1190" s="3"/>
    </row>
    <row r="1191" spans="1:18" x14ac:dyDescent="0.25">
      <c r="A1191" s="10">
        <v>1189</v>
      </c>
      <c r="B1191" s="10" t="s">
        <v>3899</v>
      </c>
      <c r="C1191" s="10" t="s">
        <v>3900</v>
      </c>
      <c r="D1191" s="10" t="s">
        <v>297</v>
      </c>
      <c r="E1191" s="10" t="s">
        <v>989</v>
      </c>
      <c r="F1191" s="161" t="s">
        <v>52</v>
      </c>
      <c r="G1191" s="161" t="s">
        <v>356</v>
      </c>
      <c r="H1191" s="4"/>
      <c r="I1191" s="4"/>
      <c r="J1191" s="4"/>
      <c r="K1191" s="4"/>
      <c r="L1191" s="4"/>
      <c r="M1191" s="4"/>
      <c r="N1191" s="4"/>
      <c r="O1191" s="4"/>
      <c r="P1191" s="5">
        <f>IF(基本情報登録!$D$10="","",IF(基本情報登録!$D$10=登録データ!D1191,1,0))</f>
        <v>0</v>
      </c>
      <c r="Q1191" s="3"/>
      <c r="R1191" s="3"/>
    </row>
    <row r="1192" spans="1:18" x14ac:dyDescent="0.25">
      <c r="A1192" s="10">
        <v>1190</v>
      </c>
      <c r="B1192" s="10" t="s">
        <v>3901</v>
      </c>
      <c r="C1192" s="10" t="s">
        <v>3902</v>
      </c>
      <c r="D1192" s="10" t="s">
        <v>4468</v>
      </c>
      <c r="E1192" s="10" t="s">
        <v>188</v>
      </c>
      <c r="F1192" s="161" t="s">
        <v>166</v>
      </c>
      <c r="G1192" s="161" t="s">
        <v>793</v>
      </c>
      <c r="H1192" s="4"/>
      <c r="I1192" s="4"/>
      <c r="J1192" s="4"/>
      <c r="K1192" s="4"/>
      <c r="L1192" s="4"/>
      <c r="M1192" s="4"/>
      <c r="N1192" s="4"/>
      <c r="O1192" s="4"/>
      <c r="P1192" s="5">
        <f>IF(基本情報登録!$D$10="","",IF(基本情報登録!$D$10=登録データ!D1192,1,0))</f>
        <v>0</v>
      </c>
      <c r="Q1192" s="3"/>
      <c r="R1192" s="3"/>
    </row>
    <row r="1193" spans="1:18" x14ac:dyDescent="0.25">
      <c r="A1193" s="10">
        <v>1191</v>
      </c>
      <c r="B1193" s="10" t="s">
        <v>3903</v>
      </c>
      <c r="C1193" s="10" t="s">
        <v>3904</v>
      </c>
      <c r="D1193" s="10" t="s">
        <v>4468</v>
      </c>
      <c r="E1193" s="10" t="s">
        <v>188</v>
      </c>
      <c r="F1193" s="161" t="s">
        <v>52</v>
      </c>
      <c r="G1193" s="161" t="s">
        <v>539</v>
      </c>
      <c r="H1193" s="4"/>
      <c r="I1193" s="4"/>
      <c r="J1193" s="4"/>
      <c r="K1193" s="4"/>
      <c r="L1193" s="4"/>
      <c r="M1193" s="4"/>
      <c r="N1193" s="4"/>
      <c r="O1193" s="4"/>
      <c r="P1193" s="5">
        <f>IF(基本情報登録!$D$10="","",IF(基本情報登録!$D$10=登録データ!D1193,1,0))</f>
        <v>0</v>
      </c>
      <c r="Q1193" s="3"/>
      <c r="R1193" s="3"/>
    </row>
    <row r="1194" spans="1:18" x14ac:dyDescent="0.25">
      <c r="A1194" s="10">
        <v>1192</v>
      </c>
      <c r="B1194" s="10" t="s">
        <v>3905</v>
      </c>
      <c r="C1194" s="10" t="s">
        <v>3906</v>
      </c>
      <c r="D1194" s="10" t="s">
        <v>4468</v>
      </c>
      <c r="E1194" s="10" t="s">
        <v>989</v>
      </c>
      <c r="F1194" s="161" t="s">
        <v>52</v>
      </c>
      <c r="G1194" s="161" t="s">
        <v>627</v>
      </c>
      <c r="H1194" s="4"/>
      <c r="I1194" s="4"/>
      <c r="J1194" s="4"/>
      <c r="K1194" s="4"/>
      <c r="L1194" s="4"/>
      <c r="M1194" s="4"/>
      <c r="N1194" s="4"/>
      <c r="O1194" s="4"/>
      <c r="P1194" s="5">
        <f>IF(基本情報登録!$D$10="","",IF(基本情報登録!$D$10=登録データ!D1194,1,0))</f>
        <v>0</v>
      </c>
      <c r="Q1194" s="3"/>
      <c r="R1194" s="3"/>
    </row>
    <row r="1195" spans="1:18" x14ac:dyDescent="0.25">
      <c r="A1195" s="10">
        <v>1193</v>
      </c>
      <c r="B1195" s="10" t="s">
        <v>3907</v>
      </c>
      <c r="C1195" s="10" t="s">
        <v>3908</v>
      </c>
      <c r="D1195" s="10" t="s">
        <v>4468</v>
      </c>
      <c r="E1195" s="10" t="s">
        <v>989</v>
      </c>
      <c r="F1195" s="161" t="s">
        <v>52</v>
      </c>
      <c r="G1195" s="161" t="s">
        <v>539</v>
      </c>
      <c r="H1195" s="4"/>
      <c r="I1195" s="4"/>
      <c r="J1195" s="4"/>
      <c r="K1195" s="4"/>
      <c r="L1195" s="4"/>
      <c r="M1195" s="4"/>
      <c r="N1195" s="4"/>
      <c r="O1195" s="4"/>
      <c r="P1195" s="5">
        <f>IF(基本情報登録!$D$10="","",IF(基本情報登録!$D$10=登録データ!D1195,1,0))</f>
        <v>0</v>
      </c>
      <c r="Q1195" s="3"/>
      <c r="R1195" s="3"/>
    </row>
    <row r="1196" spans="1:18" x14ac:dyDescent="0.25">
      <c r="A1196" s="10">
        <v>1194</v>
      </c>
      <c r="B1196" s="10" t="s">
        <v>3909</v>
      </c>
      <c r="C1196" s="10" t="s">
        <v>3910</v>
      </c>
      <c r="D1196" s="10" t="s">
        <v>4468</v>
      </c>
      <c r="E1196" s="10" t="s">
        <v>989</v>
      </c>
      <c r="F1196" s="161" t="s">
        <v>276</v>
      </c>
      <c r="G1196" s="161" t="s">
        <v>277</v>
      </c>
      <c r="H1196" s="4"/>
      <c r="I1196" s="4"/>
      <c r="J1196" s="4"/>
      <c r="K1196" s="4"/>
      <c r="L1196" s="4"/>
      <c r="M1196" s="4"/>
      <c r="N1196" s="4"/>
      <c r="O1196" s="4"/>
      <c r="P1196" s="5">
        <f>IF(基本情報登録!$D$10="","",IF(基本情報登録!$D$10=登録データ!D1196,1,0))</f>
        <v>0</v>
      </c>
      <c r="Q1196" s="3"/>
      <c r="R1196" s="3"/>
    </row>
    <row r="1197" spans="1:18" x14ac:dyDescent="0.25">
      <c r="A1197" s="10">
        <v>1195</v>
      </c>
      <c r="B1197" s="10" t="s">
        <v>3911</v>
      </c>
      <c r="C1197" s="10" t="s">
        <v>3912</v>
      </c>
      <c r="D1197" s="10" t="s">
        <v>342</v>
      </c>
      <c r="E1197" s="10" t="s">
        <v>989</v>
      </c>
      <c r="F1197" s="161" t="s">
        <v>37</v>
      </c>
      <c r="G1197" s="161" t="s">
        <v>45</v>
      </c>
      <c r="H1197" s="4"/>
      <c r="I1197" s="4"/>
      <c r="J1197" s="4"/>
      <c r="K1197" s="4"/>
      <c r="L1197" s="4"/>
      <c r="M1197" s="4"/>
      <c r="N1197" s="4"/>
      <c r="O1197" s="4"/>
      <c r="P1197" s="5">
        <f>IF(基本情報登録!$D$10="","",IF(基本情報登録!$D$10=登録データ!D1197,1,0))</f>
        <v>0</v>
      </c>
      <c r="Q1197" s="3"/>
      <c r="R1197" s="3"/>
    </row>
    <row r="1198" spans="1:18" x14ac:dyDescent="0.25">
      <c r="A1198" s="10">
        <v>1196</v>
      </c>
      <c r="B1198" s="10" t="s">
        <v>3913</v>
      </c>
      <c r="C1198" s="10" t="s">
        <v>3914</v>
      </c>
      <c r="D1198" s="10" t="s">
        <v>342</v>
      </c>
      <c r="E1198" s="10" t="s">
        <v>989</v>
      </c>
      <c r="F1198" s="161" t="s">
        <v>28</v>
      </c>
      <c r="G1198" s="161" t="s">
        <v>833</v>
      </c>
      <c r="H1198" s="4"/>
      <c r="I1198" s="4"/>
      <c r="J1198" s="4"/>
      <c r="K1198" s="4"/>
      <c r="L1198" s="4"/>
      <c r="M1198" s="4"/>
      <c r="N1198" s="4"/>
      <c r="O1198" s="4"/>
      <c r="P1198" s="5">
        <f>IF(基本情報登録!$D$10="","",IF(基本情報登録!$D$10=登録データ!D1198,1,0))</f>
        <v>0</v>
      </c>
      <c r="Q1198" s="3"/>
      <c r="R1198" s="3"/>
    </row>
    <row r="1199" spans="1:18" x14ac:dyDescent="0.25">
      <c r="A1199" s="10">
        <v>1197</v>
      </c>
      <c r="B1199" s="10" t="s">
        <v>3915</v>
      </c>
      <c r="C1199" s="10" t="s">
        <v>3916</v>
      </c>
      <c r="D1199" s="10" t="s">
        <v>357</v>
      </c>
      <c r="E1199" s="10" t="s">
        <v>989</v>
      </c>
      <c r="F1199" s="161" t="s">
        <v>52</v>
      </c>
      <c r="G1199" s="161" t="s">
        <v>2698</v>
      </c>
      <c r="H1199" s="4"/>
      <c r="I1199" s="4"/>
      <c r="J1199" s="4"/>
      <c r="K1199" s="4"/>
      <c r="L1199" s="4"/>
      <c r="M1199" s="4"/>
      <c r="N1199" s="4"/>
      <c r="O1199" s="4"/>
      <c r="P1199" s="5">
        <f>IF(基本情報登録!$D$10="","",IF(基本情報登録!$D$10=登録データ!D1199,1,0))</f>
        <v>0</v>
      </c>
      <c r="Q1199" s="3"/>
      <c r="R1199" s="3"/>
    </row>
    <row r="1200" spans="1:18" x14ac:dyDescent="0.25">
      <c r="A1200" s="10">
        <v>1198</v>
      </c>
      <c r="B1200" s="10" t="s">
        <v>3917</v>
      </c>
      <c r="C1200" s="10" t="s">
        <v>3918</v>
      </c>
      <c r="D1200" s="10" t="s">
        <v>357</v>
      </c>
      <c r="E1200" s="10" t="s">
        <v>989</v>
      </c>
      <c r="F1200" s="161" t="s">
        <v>131</v>
      </c>
      <c r="G1200" s="161" t="s">
        <v>707</v>
      </c>
      <c r="H1200" s="4"/>
      <c r="I1200" s="4"/>
      <c r="J1200" s="4"/>
      <c r="K1200" s="4"/>
      <c r="L1200" s="4"/>
      <c r="M1200" s="4"/>
      <c r="N1200" s="4"/>
      <c r="O1200" s="4"/>
      <c r="P1200" s="5">
        <f>IF(基本情報登録!$D$10="","",IF(基本情報登録!$D$10=登録データ!D1200,1,0))</f>
        <v>0</v>
      </c>
      <c r="Q1200" s="3"/>
      <c r="R1200" s="3"/>
    </row>
    <row r="1201" spans="1:18" x14ac:dyDescent="0.25">
      <c r="A1201" s="10">
        <v>1199</v>
      </c>
      <c r="B1201" s="10" t="s">
        <v>3919</v>
      </c>
      <c r="C1201" s="10" t="s">
        <v>3920</v>
      </c>
      <c r="D1201" s="10" t="s">
        <v>357</v>
      </c>
      <c r="E1201" s="10" t="s">
        <v>989</v>
      </c>
      <c r="F1201" s="161" t="s">
        <v>1089</v>
      </c>
      <c r="G1201" s="161" t="s">
        <v>4593</v>
      </c>
      <c r="H1201" s="4"/>
      <c r="I1201" s="4"/>
      <c r="J1201" s="4"/>
      <c r="K1201" s="4"/>
      <c r="L1201" s="4"/>
      <c r="M1201" s="4"/>
      <c r="N1201" s="4"/>
      <c r="O1201" s="4"/>
      <c r="P1201" s="5">
        <f>IF(基本情報登録!$D$10="","",IF(基本情報登録!$D$10=登録データ!D1201,1,0))</f>
        <v>0</v>
      </c>
      <c r="Q1201" s="3"/>
      <c r="R1201" s="3"/>
    </row>
    <row r="1202" spans="1:18" x14ac:dyDescent="0.25">
      <c r="A1202" s="10">
        <v>1200</v>
      </c>
      <c r="B1202" s="10" t="s">
        <v>3921</v>
      </c>
      <c r="C1202" s="10" t="s">
        <v>3922</v>
      </c>
      <c r="D1202" s="10" t="s">
        <v>112</v>
      </c>
      <c r="E1202" s="10" t="s">
        <v>989</v>
      </c>
      <c r="F1202" s="161" t="s">
        <v>131</v>
      </c>
      <c r="G1202" s="161" t="s">
        <v>737</v>
      </c>
      <c r="H1202" s="4"/>
      <c r="I1202" s="4"/>
      <c r="J1202" s="4"/>
      <c r="K1202" s="4"/>
      <c r="L1202" s="4"/>
      <c r="M1202" s="4"/>
      <c r="N1202" s="4"/>
      <c r="O1202" s="4"/>
      <c r="P1202" s="5">
        <f>IF(基本情報登録!$D$10="","",IF(基本情報登録!$D$10=登録データ!D1202,1,0))</f>
        <v>0</v>
      </c>
      <c r="Q1202" s="3"/>
      <c r="R1202" s="3"/>
    </row>
    <row r="1203" spans="1:18" x14ac:dyDescent="0.25">
      <c r="A1203" s="10">
        <v>1201</v>
      </c>
      <c r="B1203" s="10" t="s">
        <v>3923</v>
      </c>
      <c r="C1203" s="10" t="s">
        <v>3924</v>
      </c>
      <c r="D1203" s="10" t="s">
        <v>112</v>
      </c>
      <c r="E1203" s="10" t="s">
        <v>989</v>
      </c>
      <c r="F1203" s="161" t="s">
        <v>96</v>
      </c>
      <c r="G1203" s="161" t="s">
        <v>829</v>
      </c>
      <c r="H1203" s="4"/>
      <c r="I1203" s="4"/>
      <c r="J1203" s="4"/>
      <c r="K1203" s="4"/>
      <c r="L1203" s="4"/>
      <c r="M1203" s="4"/>
      <c r="N1203" s="4"/>
      <c r="O1203" s="4"/>
      <c r="P1203" s="5">
        <f>IF(基本情報登録!$D$10="","",IF(基本情報登録!$D$10=登録データ!D1203,1,0))</f>
        <v>0</v>
      </c>
      <c r="Q1203" s="3"/>
      <c r="R1203" s="3"/>
    </row>
    <row r="1204" spans="1:18" x14ac:dyDescent="0.25">
      <c r="A1204" s="10">
        <v>1202</v>
      </c>
      <c r="B1204" s="10" t="s">
        <v>3925</v>
      </c>
      <c r="C1204" s="10" t="s">
        <v>3926</v>
      </c>
      <c r="D1204" s="10" t="s">
        <v>112</v>
      </c>
      <c r="E1204" s="10" t="s">
        <v>989</v>
      </c>
      <c r="F1204" s="161" t="s">
        <v>131</v>
      </c>
      <c r="G1204" s="161" t="s">
        <v>748</v>
      </c>
      <c r="H1204" s="4"/>
      <c r="I1204" s="4"/>
      <c r="J1204" s="4"/>
      <c r="K1204" s="4"/>
      <c r="L1204" s="4"/>
      <c r="M1204" s="4"/>
      <c r="N1204" s="4"/>
      <c r="O1204" s="4"/>
      <c r="P1204" s="5">
        <f>IF(基本情報登録!$D$10="","",IF(基本情報登録!$D$10=登録データ!D1204,1,0))</f>
        <v>0</v>
      </c>
      <c r="Q1204" s="3"/>
      <c r="R1204" s="3"/>
    </row>
    <row r="1205" spans="1:18" x14ac:dyDescent="0.25">
      <c r="A1205" s="10">
        <v>1203</v>
      </c>
      <c r="B1205" s="10" t="s">
        <v>3927</v>
      </c>
      <c r="C1205" s="10" t="s">
        <v>3928</v>
      </c>
      <c r="D1205" s="10" t="s">
        <v>112</v>
      </c>
      <c r="E1205" s="10" t="s">
        <v>989</v>
      </c>
      <c r="F1205" s="161" t="s">
        <v>37</v>
      </c>
      <c r="G1205" s="161" t="s">
        <v>901</v>
      </c>
      <c r="H1205" s="4"/>
      <c r="I1205" s="4"/>
      <c r="J1205" s="4"/>
      <c r="K1205" s="4"/>
      <c r="L1205" s="4"/>
      <c r="M1205" s="4"/>
      <c r="N1205" s="4"/>
      <c r="O1205" s="4"/>
      <c r="P1205" s="5">
        <f>IF(基本情報登録!$D$10="","",IF(基本情報登録!$D$10=登録データ!D1205,1,0))</f>
        <v>0</v>
      </c>
      <c r="Q1205" s="3"/>
      <c r="R1205" s="3"/>
    </row>
    <row r="1206" spans="1:18" x14ac:dyDescent="0.25">
      <c r="A1206" s="10">
        <v>1204</v>
      </c>
      <c r="B1206" s="10" t="s">
        <v>3929</v>
      </c>
      <c r="C1206" s="10" t="s">
        <v>3930</v>
      </c>
      <c r="D1206" s="10" t="s">
        <v>112</v>
      </c>
      <c r="E1206" s="10" t="s">
        <v>989</v>
      </c>
      <c r="F1206" s="161" t="s">
        <v>52</v>
      </c>
      <c r="G1206" s="161" t="s">
        <v>841</v>
      </c>
      <c r="H1206" s="4"/>
      <c r="I1206" s="4"/>
      <c r="J1206" s="4"/>
      <c r="K1206" s="4"/>
      <c r="L1206" s="4"/>
      <c r="M1206" s="4"/>
      <c r="N1206" s="4"/>
      <c r="O1206" s="4"/>
      <c r="P1206" s="5">
        <f>IF(基本情報登録!$D$10="","",IF(基本情報登録!$D$10=登録データ!D1206,1,0))</f>
        <v>0</v>
      </c>
      <c r="Q1206" s="3"/>
      <c r="R1206" s="3"/>
    </row>
    <row r="1207" spans="1:18" x14ac:dyDescent="0.25">
      <c r="A1207" s="10">
        <v>1205</v>
      </c>
      <c r="B1207" s="10" t="s">
        <v>3931</v>
      </c>
      <c r="C1207" s="10" t="s">
        <v>3932</v>
      </c>
      <c r="D1207" s="10" t="s">
        <v>112</v>
      </c>
      <c r="E1207" s="10" t="s">
        <v>989</v>
      </c>
      <c r="F1207" s="161" t="s">
        <v>28</v>
      </c>
      <c r="G1207" s="161" t="s">
        <v>1414</v>
      </c>
      <c r="H1207" s="4"/>
      <c r="I1207" s="4"/>
      <c r="J1207" s="4"/>
      <c r="K1207" s="4"/>
      <c r="L1207" s="4"/>
      <c r="M1207" s="4"/>
      <c r="N1207" s="4"/>
      <c r="O1207" s="4"/>
      <c r="P1207" s="5">
        <f>IF(基本情報登録!$D$10="","",IF(基本情報登録!$D$10=登録データ!D1207,1,0))</f>
        <v>0</v>
      </c>
      <c r="Q1207" s="3"/>
      <c r="R1207" s="3"/>
    </row>
    <row r="1208" spans="1:18" x14ac:dyDescent="0.25">
      <c r="A1208" s="10">
        <v>1206</v>
      </c>
      <c r="B1208" s="10" t="s">
        <v>3933</v>
      </c>
      <c r="C1208" s="10" t="s">
        <v>3934</v>
      </c>
      <c r="D1208" s="10" t="s">
        <v>112</v>
      </c>
      <c r="E1208" s="10" t="s">
        <v>989</v>
      </c>
      <c r="F1208" s="161" t="s">
        <v>52</v>
      </c>
      <c r="G1208" s="161" t="s">
        <v>527</v>
      </c>
      <c r="H1208" s="4"/>
      <c r="I1208" s="4"/>
      <c r="J1208" s="4"/>
      <c r="K1208" s="4"/>
      <c r="L1208" s="4"/>
      <c r="M1208" s="4"/>
      <c r="N1208" s="4"/>
      <c r="O1208" s="4"/>
      <c r="P1208" s="5">
        <f>IF(基本情報登録!$D$10="","",IF(基本情報登録!$D$10=登録データ!D1208,1,0))</f>
        <v>0</v>
      </c>
      <c r="Q1208" s="3"/>
      <c r="R1208" s="3"/>
    </row>
    <row r="1209" spans="1:18" x14ac:dyDescent="0.25">
      <c r="A1209" s="10">
        <v>1207</v>
      </c>
      <c r="B1209" s="10" t="s">
        <v>3935</v>
      </c>
      <c r="C1209" s="10" t="s">
        <v>3936</v>
      </c>
      <c r="D1209" s="10" t="s">
        <v>112</v>
      </c>
      <c r="E1209" s="10" t="s">
        <v>989</v>
      </c>
      <c r="F1209" s="161" t="s">
        <v>131</v>
      </c>
      <c r="G1209" s="161" t="s">
        <v>1099</v>
      </c>
      <c r="H1209" s="4"/>
      <c r="I1209" s="4"/>
      <c r="J1209" s="4"/>
      <c r="K1209" s="4"/>
      <c r="L1209" s="4"/>
      <c r="M1209" s="4"/>
      <c r="N1209" s="4"/>
      <c r="O1209" s="4"/>
      <c r="P1209" s="5">
        <f>IF(基本情報登録!$D$10="","",IF(基本情報登録!$D$10=登録データ!D1209,1,0))</f>
        <v>0</v>
      </c>
      <c r="Q1209" s="3"/>
      <c r="R1209" s="3"/>
    </row>
    <row r="1210" spans="1:18" x14ac:dyDescent="0.25">
      <c r="A1210" s="10">
        <v>1208</v>
      </c>
      <c r="B1210" s="10" t="s">
        <v>3937</v>
      </c>
      <c r="C1210" s="10" t="s">
        <v>3938</v>
      </c>
      <c r="D1210" s="10" t="s">
        <v>112</v>
      </c>
      <c r="E1210" s="10" t="s">
        <v>989</v>
      </c>
      <c r="F1210" s="161" t="s">
        <v>348</v>
      </c>
      <c r="G1210" s="161" t="s">
        <v>4594</v>
      </c>
      <c r="H1210" s="4"/>
      <c r="I1210" s="4"/>
      <c r="J1210" s="4"/>
      <c r="K1210" s="4"/>
      <c r="L1210" s="4"/>
      <c r="M1210" s="4"/>
      <c r="N1210" s="4"/>
      <c r="O1210" s="4"/>
      <c r="P1210" s="5">
        <f>IF(基本情報登録!$D$10="","",IF(基本情報登録!$D$10=登録データ!D1210,1,0))</f>
        <v>0</v>
      </c>
      <c r="Q1210" s="3"/>
      <c r="R1210" s="3"/>
    </row>
    <row r="1211" spans="1:18" x14ac:dyDescent="0.25">
      <c r="A1211" s="10">
        <v>1209</v>
      </c>
      <c r="B1211" s="10" t="s">
        <v>3939</v>
      </c>
      <c r="C1211" s="10" t="s">
        <v>3940</v>
      </c>
      <c r="D1211" s="10" t="s">
        <v>112</v>
      </c>
      <c r="E1211" s="10" t="s">
        <v>989</v>
      </c>
      <c r="F1211" s="161" t="s">
        <v>68</v>
      </c>
      <c r="G1211" s="161" t="s">
        <v>916</v>
      </c>
      <c r="H1211" s="4"/>
      <c r="I1211" s="4"/>
      <c r="J1211" s="4"/>
      <c r="K1211" s="4"/>
      <c r="L1211" s="4"/>
      <c r="M1211" s="4"/>
      <c r="N1211" s="4"/>
      <c r="O1211" s="4"/>
      <c r="P1211" s="5">
        <f>IF(基本情報登録!$D$10="","",IF(基本情報登録!$D$10=登録データ!D1211,1,0))</f>
        <v>0</v>
      </c>
      <c r="Q1211" s="3"/>
      <c r="R1211" s="3"/>
    </row>
    <row r="1212" spans="1:18" x14ac:dyDescent="0.25">
      <c r="A1212" s="10">
        <v>1210</v>
      </c>
      <c r="B1212" s="10" t="s">
        <v>3941</v>
      </c>
      <c r="C1212" s="10" t="s">
        <v>3942</v>
      </c>
      <c r="D1212" s="10" t="s">
        <v>112</v>
      </c>
      <c r="E1212" s="10" t="s">
        <v>989</v>
      </c>
      <c r="F1212" s="161" t="s">
        <v>87</v>
      </c>
      <c r="G1212" s="161" t="s">
        <v>819</v>
      </c>
      <c r="H1212" s="4"/>
      <c r="I1212" s="4"/>
      <c r="J1212" s="4"/>
      <c r="K1212" s="4"/>
      <c r="L1212" s="4"/>
      <c r="M1212" s="4"/>
      <c r="N1212" s="4"/>
      <c r="O1212" s="4"/>
      <c r="P1212" s="5">
        <f>IF(基本情報登録!$D$10="","",IF(基本情報登録!$D$10=登録データ!D1212,1,0))</f>
        <v>0</v>
      </c>
      <c r="Q1212" s="3"/>
      <c r="R1212" s="3"/>
    </row>
    <row r="1213" spans="1:18" x14ac:dyDescent="0.25">
      <c r="A1213" s="10">
        <v>1211</v>
      </c>
      <c r="B1213" s="10" t="s">
        <v>3943</v>
      </c>
      <c r="C1213" s="10" t="s">
        <v>3944</v>
      </c>
      <c r="D1213" s="10" t="s">
        <v>393</v>
      </c>
      <c r="E1213" s="10" t="s">
        <v>989</v>
      </c>
      <c r="F1213" s="161" t="s">
        <v>143</v>
      </c>
      <c r="G1213" s="161" t="s">
        <v>1397</v>
      </c>
      <c r="H1213" s="4"/>
      <c r="I1213" s="4"/>
      <c r="J1213" s="4"/>
      <c r="K1213" s="4"/>
      <c r="L1213" s="4"/>
      <c r="M1213" s="4"/>
      <c r="N1213" s="4"/>
      <c r="O1213" s="4"/>
      <c r="P1213" s="5">
        <f>IF(基本情報登録!$D$10="","",IF(基本情報登録!$D$10=登録データ!D1213,1,0))</f>
        <v>0</v>
      </c>
      <c r="Q1213" s="3"/>
      <c r="R1213" s="3"/>
    </row>
    <row r="1214" spans="1:18" x14ac:dyDescent="0.25">
      <c r="A1214" s="10">
        <v>1212</v>
      </c>
      <c r="B1214" s="10" t="s">
        <v>3945</v>
      </c>
      <c r="C1214" s="10" t="s">
        <v>3946</v>
      </c>
      <c r="D1214" s="10" t="s">
        <v>393</v>
      </c>
      <c r="E1214" s="10" t="s">
        <v>989</v>
      </c>
      <c r="F1214" s="161" t="s">
        <v>96</v>
      </c>
      <c r="G1214" s="161" t="s">
        <v>422</v>
      </c>
      <c r="H1214" s="4"/>
      <c r="I1214" s="4"/>
      <c r="J1214" s="4"/>
      <c r="K1214" s="4"/>
      <c r="L1214" s="4"/>
      <c r="M1214" s="4"/>
      <c r="N1214" s="4"/>
      <c r="O1214" s="4"/>
      <c r="P1214" s="5">
        <f>IF(基本情報登録!$D$10="","",IF(基本情報登録!$D$10=登録データ!D1214,1,0))</f>
        <v>0</v>
      </c>
      <c r="Q1214" s="3"/>
      <c r="R1214" s="3"/>
    </row>
    <row r="1215" spans="1:18" x14ac:dyDescent="0.25">
      <c r="A1215" s="10">
        <v>1213</v>
      </c>
      <c r="B1215" s="10" t="s">
        <v>3947</v>
      </c>
      <c r="C1215" s="10" t="s">
        <v>3948</v>
      </c>
      <c r="D1215" s="10" t="s">
        <v>393</v>
      </c>
      <c r="E1215" s="10" t="s">
        <v>989</v>
      </c>
      <c r="F1215" s="161" t="s">
        <v>492</v>
      </c>
      <c r="G1215" s="161" t="s">
        <v>4595</v>
      </c>
      <c r="H1215" s="4"/>
      <c r="I1215" s="4"/>
      <c r="J1215" s="4"/>
      <c r="K1215" s="4"/>
      <c r="L1215" s="4"/>
      <c r="M1215" s="4"/>
      <c r="N1215" s="4"/>
      <c r="O1215" s="4"/>
      <c r="P1215" s="5">
        <f>IF(基本情報登録!$D$10="","",IF(基本情報登録!$D$10=登録データ!D1215,1,0))</f>
        <v>0</v>
      </c>
      <c r="Q1215" s="3"/>
      <c r="R1215" s="3"/>
    </row>
    <row r="1216" spans="1:18" x14ac:dyDescent="0.25">
      <c r="A1216" s="10">
        <v>1214</v>
      </c>
      <c r="B1216" s="10" t="s">
        <v>3949</v>
      </c>
      <c r="C1216" s="10" t="s">
        <v>2331</v>
      </c>
      <c r="D1216" s="10" t="s">
        <v>393</v>
      </c>
      <c r="E1216" s="10" t="s">
        <v>989</v>
      </c>
      <c r="F1216" s="161" t="s">
        <v>118</v>
      </c>
      <c r="G1216" s="161" t="s">
        <v>262</v>
      </c>
      <c r="H1216" s="4"/>
      <c r="I1216" s="4"/>
      <c r="J1216" s="4"/>
      <c r="K1216" s="4"/>
      <c r="L1216" s="4"/>
      <c r="M1216" s="4"/>
      <c r="N1216" s="4"/>
      <c r="O1216" s="4"/>
      <c r="P1216" s="5">
        <f>IF(基本情報登録!$D$10="","",IF(基本情報登録!$D$10=登録データ!D1216,1,0))</f>
        <v>0</v>
      </c>
      <c r="Q1216" s="3"/>
      <c r="R1216" s="3"/>
    </row>
    <row r="1217" spans="1:18" x14ac:dyDescent="0.25">
      <c r="A1217" s="10">
        <v>1215</v>
      </c>
      <c r="B1217" s="10" t="s">
        <v>3950</v>
      </c>
      <c r="C1217" s="10" t="s">
        <v>3951</v>
      </c>
      <c r="D1217" s="10" t="s">
        <v>393</v>
      </c>
      <c r="E1217" s="10" t="s">
        <v>989</v>
      </c>
      <c r="F1217" s="161" t="s">
        <v>371</v>
      </c>
      <c r="G1217" s="161" t="s">
        <v>372</v>
      </c>
      <c r="H1217" s="4"/>
      <c r="I1217" s="4"/>
      <c r="J1217" s="4"/>
      <c r="K1217" s="4"/>
      <c r="L1217" s="4"/>
      <c r="M1217" s="4"/>
      <c r="N1217" s="4"/>
      <c r="O1217" s="4"/>
      <c r="P1217" s="5">
        <f>IF(基本情報登録!$D$10="","",IF(基本情報登録!$D$10=登録データ!D1217,1,0))</f>
        <v>0</v>
      </c>
      <c r="Q1217" s="3"/>
      <c r="R1217" s="3"/>
    </row>
    <row r="1218" spans="1:18" x14ac:dyDescent="0.25">
      <c r="A1218" s="10">
        <v>1216</v>
      </c>
      <c r="B1218" s="10" t="s">
        <v>3952</v>
      </c>
      <c r="C1218" s="10" t="s">
        <v>3953</v>
      </c>
      <c r="D1218" s="10" t="s">
        <v>400</v>
      </c>
      <c r="E1218" s="10" t="s">
        <v>989</v>
      </c>
      <c r="F1218" s="161" t="s">
        <v>52</v>
      </c>
      <c r="G1218" s="161" t="s">
        <v>1750</v>
      </c>
      <c r="H1218" s="4"/>
      <c r="I1218" s="4"/>
      <c r="J1218" s="4"/>
      <c r="K1218" s="4"/>
      <c r="L1218" s="4"/>
      <c r="M1218" s="4"/>
      <c r="N1218" s="4"/>
      <c r="O1218" s="4"/>
      <c r="P1218" s="5">
        <f>IF(基本情報登録!$D$10="","",IF(基本情報登録!$D$10=登録データ!D1218,1,0))</f>
        <v>0</v>
      </c>
      <c r="Q1218" s="3"/>
      <c r="R1218" s="3"/>
    </row>
    <row r="1219" spans="1:18" x14ac:dyDescent="0.25">
      <c r="A1219" s="10">
        <v>1217</v>
      </c>
      <c r="B1219" s="10" t="s">
        <v>3954</v>
      </c>
      <c r="C1219" s="10" t="s">
        <v>3955</v>
      </c>
      <c r="D1219" s="10" t="s">
        <v>400</v>
      </c>
      <c r="E1219" s="10" t="s">
        <v>989</v>
      </c>
      <c r="F1219" s="161" t="s">
        <v>52</v>
      </c>
      <c r="G1219" s="161" t="s">
        <v>379</v>
      </c>
      <c r="H1219" s="4"/>
      <c r="I1219" s="4"/>
      <c r="J1219" s="4"/>
      <c r="K1219" s="4"/>
      <c r="L1219" s="4"/>
      <c r="M1219" s="4"/>
      <c r="N1219" s="4"/>
      <c r="O1219" s="4"/>
      <c r="P1219" s="5">
        <f>IF(基本情報登録!$D$10="","",IF(基本情報登録!$D$10=登録データ!D1219,1,0))</f>
        <v>0</v>
      </c>
      <c r="Q1219" s="3"/>
      <c r="R1219" s="3"/>
    </row>
    <row r="1220" spans="1:18" x14ac:dyDescent="0.25">
      <c r="A1220" s="10">
        <v>1218</v>
      </c>
      <c r="B1220" s="10" t="s">
        <v>447</v>
      </c>
      <c r="C1220" s="10" t="s">
        <v>448</v>
      </c>
      <c r="D1220" s="10" t="s">
        <v>168</v>
      </c>
      <c r="E1220" s="10" t="s">
        <v>95</v>
      </c>
      <c r="F1220" s="161" t="s">
        <v>52</v>
      </c>
      <c r="G1220" s="161" t="s">
        <v>761</v>
      </c>
      <c r="H1220" s="4"/>
      <c r="I1220" s="4"/>
      <c r="J1220" s="4"/>
      <c r="K1220" s="4"/>
      <c r="L1220" s="4"/>
      <c r="M1220" s="4"/>
      <c r="N1220" s="4"/>
      <c r="O1220" s="4"/>
      <c r="P1220" s="5">
        <f>IF(基本情報登録!$D$10="","",IF(基本情報登録!$D$10=登録データ!D1220,1,0))</f>
        <v>1</v>
      </c>
      <c r="Q1220" s="3"/>
      <c r="R1220" s="3"/>
    </row>
    <row r="1221" spans="1:18" x14ac:dyDescent="0.25">
      <c r="A1221" s="10">
        <v>1219</v>
      </c>
      <c r="B1221" s="10" t="s">
        <v>3956</v>
      </c>
      <c r="C1221" s="10" t="s">
        <v>3957</v>
      </c>
      <c r="D1221" s="10" t="s">
        <v>168</v>
      </c>
      <c r="E1221" s="10" t="s">
        <v>188</v>
      </c>
      <c r="F1221" s="161" t="s">
        <v>143</v>
      </c>
      <c r="G1221" s="161" t="s">
        <v>886</v>
      </c>
      <c r="H1221" s="4"/>
      <c r="I1221" s="4"/>
      <c r="J1221" s="4"/>
      <c r="K1221" s="4"/>
      <c r="L1221" s="4"/>
      <c r="M1221" s="4"/>
      <c r="N1221" s="4"/>
      <c r="O1221" s="4"/>
      <c r="P1221" s="5">
        <f>IF(基本情報登録!$D$10="","",IF(基本情報登録!$D$10=登録データ!D1221,1,0))</f>
        <v>1</v>
      </c>
      <c r="Q1221" s="3"/>
      <c r="R1221" s="3"/>
    </row>
    <row r="1222" spans="1:18" x14ac:dyDescent="0.25">
      <c r="A1222" s="10">
        <v>1220</v>
      </c>
      <c r="B1222" s="10" t="s">
        <v>3958</v>
      </c>
      <c r="C1222" s="10" t="s">
        <v>3959</v>
      </c>
      <c r="D1222" s="10" t="s">
        <v>168</v>
      </c>
      <c r="E1222" s="10" t="s">
        <v>989</v>
      </c>
      <c r="F1222" s="161" t="s">
        <v>68</v>
      </c>
      <c r="G1222" s="161" t="s">
        <v>317</v>
      </c>
      <c r="H1222" s="4"/>
      <c r="I1222" s="4"/>
      <c r="J1222" s="4"/>
      <c r="K1222" s="4"/>
      <c r="L1222" s="4"/>
      <c r="M1222" s="4"/>
      <c r="N1222" s="4"/>
      <c r="O1222" s="4"/>
      <c r="P1222" s="5">
        <f>IF(基本情報登録!$D$10="","",IF(基本情報登録!$D$10=登録データ!D1222,1,0))</f>
        <v>1</v>
      </c>
      <c r="Q1222" s="3"/>
      <c r="R1222" s="3"/>
    </row>
    <row r="1223" spans="1:18" x14ac:dyDescent="0.25">
      <c r="A1223" s="10">
        <v>1221</v>
      </c>
      <c r="B1223" s="10" t="s">
        <v>3960</v>
      </c>
      <c r="C1223" s="10" t="s">
        <v>3961</v>
      </c>
      <c r="D1223" s="10" t="s">
        <v>168</v>
      </c>
      <c r="E1223" s="10" t="s">
        <v>989</v>
      </c>
      <c r="F1223" s="161" t="s">
        <v>61</v>
      </c>
      <c r="G1223" s="161" t="s">
        <v>303</v>
      </c>
      <c r="H1223" s="4"/>
      <c r="I1223" s="4"/>
      <c r="J1223" s="4"/>
      <c r="K1223" s="4"/>
      <c r="L1223" s="4"/>
      <c r="M1223" s="4"/>
      <c r="N1223" s="4"/>
      <c r="O1223" s="4"/>
      <c r="P1223" s="5">
        <f>IF(基本情報登録!$D$10="","",IF(基本情報登録!$D$10=登録データ!D1223,1,0))</f>
        <v>1</v>
      </c>
      <c r="Q1223" s="3"/>
      <c r="R1223" s="3"/>
    </row>
    <row r="1224" spans="1:18" x14ac:dyDescent="0.25">
      <c r="A1224" s="10">
        <v>1222</v>
      </c>
      <c r="B1224" s="10" t="s">
        <v>3962</v>
      </c>
      <c r="C1224" s="10" t="s">
        <v>3963</v>
      </c>
      <c r="D1224" s="10" t="s">
        <v>168</v>
      </c>
      <c r="E1224" s="10" t="s">
        <v>989</v>
      </c>
      <c r="F1224" s="161" t="s">
        <v>371</v>
      </c>
      <c r="G1224" s="161" t="s">
        <v>372</v>
      </c>
      <c r="H1224" s="4"/>
      <c r="I1224" s="4"/>
      <c r="J1224" s="4"/>
      <c r="K1224" s="4"/>
      <c r="L1224" s="4"/>
      <c r="M1224" s="4"/>
      <c r="N1224" s="4"/>
      <c r="O1224" s="4"/>
      <c r="P1224" s="5">
        <f>IF(基本情報登録!$D$10="","",IF(基本情報登録!$D$10=登録データ!D1224,1,0))</f>
        <v>1</v>
      </c>
      <c r="Q1224" s="3"/>
      <c r="R1224" s="3"/>
    </row>
    <row r="1225" spans="1:18" x14ac:dyDescent="0.25">
      <c r="A1225" s="10">
        <v>1223</v>
      </c>
      <c r="B1225" s="10" t="s">
        <v>3964</v>
      </c>
      <c r="C1225" s="10" t="s">
        <v>3965</v>
      </c>
      <c r="D1225" s="10" t="s">
        <v>168</v>
      </c>
      <c r="E1225" s="10" t="s">
        <v>989</v>
      </c>
      <c r="F1225" s="161" t="s">
        <v>118</v>
      </c>
      <c r="G1225" s="161" t="s">
        <v>776</v>
      </c>
      <c r="H1225" s="4"/>
      <c r="I1225" s="4"/>
      <c r="J1225" s="4"/>
      <c r="K1225" s="4"/>
      <c r="L1225" s="4"/>
      <c r="M1225" s="4"/>
      <c r="N1225" s="4"/>
      <c r="O1225" s="4"/>
      <c r="P1225" s="5">
        <f>IF(基本情報登録!$D$10="","",IF(基本情報登録!$D$10=登録データ!D1225,1,0))</f>
        <v>1</v>
      </c>
      <c r="Q1225" s="3"/>
      <c r="R1225" s="3"/>
    </row>
    <row r="1226" spans="1:18" x14ac:dyDescent="0.25">
      <c r="A1226" s="10">
        <v>1224</v>
      </c>
      <c r="B1226" s="10" t="s">
        <v>3966</v>
      </c>
      <c r="C1226" s="10" t="s">
        <v>3967</v>
      </c>
      <c r="D1226" s="10" t="s">
        <v>168</v>
      </c>
      <c r="E1226" s="10" t="s">
        <v>989</v>
      </c>
      <c r="F1226" s="161" t="s">
        <v>552</v>
      </c>
      <c r="G1226" s="161" t="s">
        <v>2366</v>
      </c>
      <c r="H1226" s="4"/>
      <c r="I1226" s="4"/>
      <c r="J1226" s="4"/>
      <c r="K1226" s="4"/>
      <c r="L1226" s="4"/>
      <c r="M1226" s="4"/>
      <c r="N1226" s="4"/>
      <c r="O1226" s="4"/>
      <c r="P1226" s="5">
        <f>IF(基本情報登録!$D$10="","",IF(基本情報登録!$D$10=登録データ!D1226,1,0))</f>
        <v>1</v>
      </c>
      <c r="Q1226" s="3"/>
      <c r="R1226" s="3"/>
    </row>
    <row r="1227" spans="1:18" x14ac:dyDescent="0.25">
      <c r="A1227" s="10">
        <v>1225</v>
      </c>
      <c r="B1227" s="10" t="s">
        <v>884</v>
      </c>
      <c r="C1227" s="10" t="s">
        <v>885</v>
      </c>
      <c r="D1227" s="10" t="s">
        <v>357</v>
      </c>
      <c r="E1227" s="10" t="s">
        <v>386</v>
      </c>
      <c r="F1227" s="161" t="s">
        <v>492</v>
      </c>
      <c r="G1227" s="161" t="s">
        <v>4596</v>
      </c>
      <c r="H1227" s="4"/>
      <c r="I1227" s="4"/>
      <c r="J1227" s="4"/>
      <c r="K1227" s="4"/>
      <c r="L1227" s="4"/>
      <c r="M1227" s="4"/>
      <c r="N1227" s="4"/>
      <c r="O1227" s="4"/>
      <c r="P1227" s="5">
        <f>IF(基本情報登録!$D$10="","",IF(基本情報登録!$D$10=登録データ!D1227,1,0))</f>
        <v>0</v>
      </c>
      <c r="Q1227" s="3"/>
      <c r="R1227" s="3"/>
    </row>
    <row r="1228" spans="1:18" x14ac:dyDescent="0.25">
      <c r="A1228" s="10">
        <v>1226</v>
      </c>
      <c r="B1228" s="10" t="s">
        <v>315</v>
      </c>
      <c r="C1228" s="10" t="s">
        <v>316</v>
      </c>
      <c r="D1228" s="10" t="s">
        <v>168</v>
      </c>
      <c r="E1228" s="10" t="s">
        <v>36</v>
      </c>
      <c r="F1228" s="161" t="s">
        <v>166</v>
      </c>
      <c r="G1228" s="161" t="s">
        <v>507</v>
      </c>
      <c r="H1228" s="4"/>
      <c r="I1228" s="4"/>
      <c r="J1228" s="4"/>
      <c r="K1228" s="4"/>
      <c r="L1228" s="4"/>
      <c r="M1228" s="4"/>
      <c r="N1228" s="4"/>
      <c r="O1228" s="4"/>
      <c r="P1228" s="5">
        <f>IF(基本情報登録!$D$10="","",IF(基本情報登録!$D$10=登録データ!D1228,1,0))</f>
        <v>1</v>
      </c>
      <c r="Q1228" s="3"/>
      <c r="R1228" s="3"/>
    </row>
    <row r="1229" spans="1:18" x14ac:dyDescent="0.25">
      <c r="A1229" s="10">
        <v>1227</v>
      </c>
      <c r="B1229" s="10" t="s">
        <v>301</v>
      </c>
      <c r="C1229" s="10" t="s">
        <v>302</v>
      </c>
      <c r="D1229" s="10" t="s">
        <v>168</v>
      </c>
      <c r="E1229" s="10" t="s">
        <v>36</v>
      </c>
      <c r="F1229" s="161" t="s">
        <v>363</v>
      </c>
      <c r="G1229" s="161" t="s">
        <v>4597</v>
      </c>
      <c r="H1229" s="4"/>
      <c r="I1229" s="4"/>
      <c r="J1229" s="4"/>
      <c r="K1229" s="4"/>
      <c r="L1229" s="4"/>
      <c r="M1229" s="4"/>
      <c r="N1229" s="4"/>
      <c r="O1229" s="4"/>
      <c r="P1229" s="5">
        <f>IF(基本情報登録!$D$10="","",IF(基本情報登録!$D$10=登録データ!D1229,1,0))</f>
        <v>1</v>
      </c>
      <c r="Q1229" s="3"/>
      <c r="R1229" s="3"/>
    </row>
    <row r="1230" spans="1:18" x14ac:dyDescent="0.25">
      <c r="A1230" s="10">
        <v>1228</v>
      </c>
      <c r="B1230" s="10" t="s">
        <v>3968</v>
      </c>
      <c r="C1230" s="10" t="s">
        <v>3969</v>
      </c>
      <c r="D1230" s="10" t="s">
        <v>168</v>
      </c>
      <c r="E1230" s="10" t="s">
        <v>989</v>
      </c>
      <c r="F1230" s="161" t="s">
        <v>52</v>
      </c>
      <c r="G1230" s="161" t="s">
        <v>805</v>
      </c>
      <c r="H1230" s="4"/>
      <c r="I1230" s="4"/>
      <c r="J1230" s="4"/>
      <c r="K1230" s="4"/>
      <c r="L1230" s="4"/>
      <c r="M1230" s="4"/>
      <c r="N1230" s="4"/>
      <c r="O1230" s="4"/>
      <c r="P1230" s="5">
        <f>IF(基本情報登録!$D$10="","",IF(基本情報登録!$D$10=登録データ!D1230,1,0))</f>
        <v>1</v>
      </c>
      <c r="Q1230" s="3"/>
      <c r="R1230" s="3"/>
    </row>
    <row r="1231" spans="1:18" x14ac:dyDescent="0.25">
      <c r="A1231" s="10">
        <v>1229</v>
      </c>
      <c r="B1231" s="10" t="s">
        <v>3970</v>
      </c>
      <c r="C1231" s="10" t="s">
        <v>3971</v>
      </c>
      <c r="D1231" s="10" t="s">
        <v>168</v>
      </c>
      <c r="E1231" s="10" t="s">
        <v>989</v>
      </c>
      <c r="F1231" s="161" t="s">
        <v>52</v>
      </c>
      <c r="G1231" s="161" t="s">
        <v>534</v>
      </c>
      <c r="H1231" s="4"/>
      <c r="I1231" s="4"/>
      <c r="J1231" s="4"/>
      <c r="K1231" s="4"/>
      <c r="L1231" s="4"/>
      <c r="M1231" s="4"/>
      <c r="N1231" s="4"/>
      <c r="O1231" s="4"/>
      <c r="P1231" s="5">
        <f>IF(基本情報登録!$D$10="","",IF(基本情報登録!$D$10=登録データ!D1231,1,0))</f>
        <v>1</v>
      </c>
      <c r="Q1231" s="3"/>
      <c r="R1231" s="3"/>
    </row>
    <row r="1232" spans="1:18" x14ac:dyDescent="0.25">
      <c r="A1232" s="10">
        <v>1230</v>
      </c>
      <c r="B1232" s="10" t="s">
        <v>3972</v>
      </c>
      <c r="C1232" s="10" t="s">
        <v>3973</v>
      </c>
      <c r="D1232" s="10" t="s">
        <v>168</v>
      </c>
      <c r="E1232" s="10" t="s">
        <v>989</v>
      </c>
      <c r="F1232" s="161" t="s">
        <v>61</v>
      </c>
      <c r="G1232" s="161" t="s">
        <v>4547</v>
      </c>
      <c r="H1232" s="4"/>
      <c r="I1232" s="4"/>
      <c r="J1232" s="4"/>
      <c r="K1232" s="4"/>
      <c r="L1232" s="4"/>
      <c r="M1232" s="4"/>
      <c r="N1232" s="4"/>
      <c r="O1232" s="4"/>
      <c r="P1232" s="5">
        <f>IF(基本情報登録!$D$10="","",IF(基本情報登録!$D$10=登録データ!D1232,1,0))</f>
        <v>1</v>
      </c>
      <c r="Q1232" s="3"/>
      <c r="R1232" s="3"/>
    </row>
    <row r="1233" spans="1:18" x14ac:dyDescent="0.25">
      <c r="A1233" s="10">
        <v>1231</v>
      </c>
      <c r="B1233" s="10" t="s">
        <v>3974</v>
      </c>
      <c r="C1233" s="10" t="s">
        <v>3975</v>
      </c>
      <c r="D1233" s="10" t="s">
        <v>232</v>
      </c>
      <c r="E1233" s="10" t="s">
        <v>989</v>
      </c>
      <c r="F1233" s="161" t="s">
        <v>276</v>
      </c>
      <c r="G1233" s="161" t="s">
        <v>4598</v>
      </c>
      <c r="H1233" s="4"/>
      <c r="I1233" s="4"/>
      <c r="J1233" s="4"/>
      <c r="K1233" s="4"/>
      <c r="L1233" s="4"/>
      <c r="M1233" s="4"/>
      <c r="N1233" s="4"/>
      <c r="O1233" s="4"/>
      <c r="P1233" s="5">
        <f>IF(基本情報登録!$D$10="","",IF(基本情報登録!$D$10=登録データ!D1233,1,0))</f>
        <v>0</v>
      </c>
      <c r="Q1233" s="3"/>
      <c r="R1233" s="3"/>
    </row>
    <row r="1234" spans="1:18" x14ac:dyDescent="0.25">
      <c r="A1234" s="10">
        <v>1232</v>
      </c>
      <c r="B1234" s="10" t="s">
        <v>3976</v>
      </c>
      <c r="C1234" s="10" t="s">
        <v>3977</v>
      </c>
      <c r="D1234" s="10" t="s">
        <v>232</v>
      </c>
      <c r="E1234" s="10" t="s">
        <v>989</v>
      </c>
      <c r="F1234" s="161" t="s">
        <v>37</v>
      </c>
      <c r="G1234" s="161" t="s">
        <v>4599</v>
      </c>
      <c r="H1234" s="4"/>
      <c r="I1234" s="4"/>
      <c r="J1234" s="4"/>
      <c r="K1234" s="4"/>
      <c r="L1234" s="4"/>
      <c r="M1234" s="4"/>
      <c r="N1234" s="4"/>
      <c r="O1234" s="4"/>
      <c r="P1234" s="5">
        <f>IF(基本情報登録!$D$10="","",IF(基本情報登録!$D$10=登録データ!D1234,1,0))</f>
        <v>0</v>
      </c>
      <c r="Q1234" s="3"/>
      <c r="R1234" s="3"/>
    </row>
    <row r="1235" spans="1:18" x14ac:dyDescent="0.25">
      <c r="A1235" s="10">
        <v>1233</v>
      </c>
      <c r="B1235" s="10" t="s">
        <v>3978</v>
      </c>
      <c r="C1235" s="10" t="s">
        <v>3979</v>
      </c>
      <c r="D1235" s="10" t="s">
        <v>168</v>
      </c>
      <c r="E1235" s="10" t="s">
        <v>989</v>
      </c>
      <c r="F1235" s="161" t="s">
        <v>151</v>
      </c>
      <c r="G1235" s="161" t="s">
        <v>2111</v>
      </c>
      <c r="H1235" s="4"/>
      <c r="I1235" s="4"/>
      <c r="J1235" s="4"/>
      <c r="K1235" s="4"/>
      <c r="L1235" s="4"/>
      <c r="M1235" s="4"/>
      <c r="N1235" s="4"/>
      <c r="O1235" s="4"/>
      <c r="P1235" s="5">
        <f>IF(基本情報登録!$D$10="","",IF(基本情報登録!$D$10=登録データ!D1235,1,0))</f>
        <v>1</v>
      </c>
      <c r="Q1235" s="3"/>
      <c r="R1235" s="3"/>
    </row>
    <row r="1236" spans="1:18" x14ac:dyDescent="0.25">
      <c r="A1236" s="10">
        <v>1234</v>
      </c>
      <c r="B1236" s="10" t="s">
        <v>3980</v>
      </c>
      <c r="C1236" s="10" t="s">
        <v>3981</v>
      </c>
      <c r="D1236" s="10" t="s">
        <v>168</v>
      </c>
      <c r="E1236" s="10" t="s">
        <v>989</v>
      </c>
      <c r="F1236" s="161" t="s">
        <v>552</v>
      </c>
      <c r="G1236" s="161" t="s">
        <v>4557</v>
      </c>
      <c r="H1236" s="4"/>
      <c r="I1236" s="4"/>
      <c r="J1236" s="4"/>
      <c r="K1236" s="4"/>
      <c r="L1236" s="4"/>
      <c r="M1236" s="4"/>
      <c r="N1236" s="4"/>
      <c r="O1236" s="4"/>
      <c r="P1236" s="5">
        <f>IF(基本情報登録!$D$10="","",IF(基本情報登録!$D$10=登録データ!D1236,1,0))</f>
        <v>1</v>
      </c>
      <c r="Q1236" s="3"/>
      <c r="R1236" s="3"/>
    </row>
    <row r="1237" spans="1:18" x14ac:dyDescent="0.25">
      <c r="A1237" s="10">
        <v>1235</v>
      </c>
      <c r="B1237" s="10" t="s">
        <v>3982</v>
      </c>
      <c r="C1237" s="10" t="s">
        <v>3983</v>
      </c>
      <c r="D1237" s="10" t="s">
        <v>168</v>
      </c>
      <c r="E1237" s="10" t="s">
        <v>989</v>
      </c>
      <c r="F1237" s="161" t="s">
        <v>276</v>
      </c>
      <c r="G1237" s="161" t="s">
        <v>4598</v>
      </c>
      <c r="H1237" s="4"/>
      <c r="I1237" s="4"/>
      <c r="J1237" s="4"/>
      <c r="K1237" s="4"/>
      <c r="L1237" s="4"/>
      <c r="M1237" s="4"/>
      <c r="N1237" s="4"/>
      <c r="O1237" s="4"/>
      <c r="P1237" s="5">
        <f>IF(基本情報登録!$D$10="","",IF(基本情報登録!$D$10=登録データ!D1237,1,0))</f>
        <v>1</v>
      </c>
      <c r="Q1237" s="3"/>
      <c r="R1237" s="3"/>
    </row>
    <row r="1238" spans="1:18" x14ac:dyDescent="0.25">
      <c r="A1238" s="10">
        <v>1236</v>
      </c>
      <c r="B1238" s="10" t="s">
        <v>3984</v>
      </c>
      <c r="C1238" s="10" t="s">
        <v>3985</v>
      </c>
      <c r="D1238" s="10" t="s">
        <v>168</v>
      </c>
      <c r="E1238" s="10" t="s">
        <v>989</v>
      </c>
      <c r="F1238" s="161" t="s">
        <v>52</v>
      </c>
      <c r="G1238" s="161" t="s">
        <v>417</v>
      </c>
      <c r="H1238" s="4"/>
      <c r="I1238" s="4"/>
      <c r="J1238" s="4"/>
      <c r="K1238" s="4"/>
      <c r="L1238" s="4"/>
      <c r="M1238" s="4"/>
      <c r="N1238" s="4"/>
      <c r="O1238" s="4"/>
      <c r="P1238" s="5">
        <f>IF(基本情報登録!$D$10="","",IF(基本情報登録!$D$10=登録データ!D1238,1,0))</f>
        <v>1</v>
      </c>
      <c r="Q1238" s="3"/>
      <c r="R1238" s="3"/>
    </row>
    <row r="1239" spans="1:18" x14ac:dyDescent="0.25">
      <c r="A1239" s="10">
        <v>1237</v>
      </c>
      <c r="B1239" s="10" t="s">
        <v>3986</v>
      </c>
      <c r="C1239" s="10" t="s">
        <v>3987</v>
      </c>
      <c r="D1239" s="10" t="s">
        <v>168</v>
      </c>
      <c r="E1239" s="10" t="s">
        <v>989</v>
      </c>
      <c r="F1239" s="161" t="s">
        <v>166</v>
      </c>
      <c r="G1239" s="161" t="s">
        <v>231</v>
      </c>
      <c r="H1239" s="4"/>
      <c r="I1239" s="4"/>
      <c r="J1239" s="4"/>
      <c r="K1239" s="4"/>
      <c r="L1239" s="4"/>
      <c r="M1239" s="4"/>
      <c r="N1239" s="4"/>
      <c r="O1239" s="4"/>
      <c r="P1239" s="5">
        <f>IF(基本情報登録!$D$10="","",IF(基本情報登録!$D$10=登録データ!D1239,1,0))</f>
        <v>1</v>
      </c>
      <c r="Q1239" s="3"/>
      <c r="R1239" s="3"/>
    </row>
    <row r="1240" spans="1:18" x14ac:dyDescent="0.25">
      <c r="A1240" s="10">
        <v>1238</v>
      </c>
      <c r="B1240" s="10" t="s">
        <v>3988</v>
      </c>
      <c r="C1240" s="10" t="s">
        <v>3989</v>
      </c>
      <c r="D1240" s="10" t="s">
        <v>168</v>
      </c>
      <c r="E1240" s="10" t="s">
        <v>989</v>
      </c>
      <c r="F1240" s="161" t="s">
        <v>52</v>
      </c>
      <c r="G1240" s="161" t="s">
        <v>636</v>
      </c>
      <c r="H1240" s="4"/>
      <c r="I1240" s="4"/>
      <c r="J1240" s="4"/>
      <c r="K1240" s="4"/>
      <c r="L1240" s="4"/>
      <c r="M1240" s="4"/>
      <c r="N1240" s="4"/>
      <c r="O1240" s="4"/>
      <c r="P1240" s="5">
        <f>IF(基本情報登録!$D$10="","",IF(基本情報登録!$D$10=登録データ!D1240,1,0))</f>
        <v>1</v>
      </c>
      <c r="Q1240" s="3"/>
      <c r="R1240" s="3"/>
    </row>
    <row r="1241" spans="1:18" x14ac:dyDescent="0.25">
      <c r="A1241" s="10">
        <v>1239</v>
      </c>
      <c r="B1241" s="10" t="s">
        <v>3990</v>
      </c>
      <c r="C1241" s="10" t="s">
        <v>3991</v>
      </c>
      <c r="D1241" s="10" t="s">
        <v>168</v>
      </c>
      <c r="E1241" s="10" t="s">
        <v>989</v>
      </c>
      <c r="F1241" s="161" t="s">
        <v>52</v>
      </c>
      <c r="G1241" s="161" t="s">
        <v>4600</v>
      </c>
      <c r="H1241" s="4"/>
      <c r="I1241" s="4"/>
      <c r="J1241" s="4"/>
      <c r="K1241" s="4"/>
      <c r="L1241" s="4"/>
      <c r="M1241" s="4"/>
      <c r="N1241" s="4"/>
      <c r="O1241" s="4"/>
      <c r="P1241" s="5">
        <f>IF(基本情報登録!$D$10="","",IF(基本情報登録!$D$10=登録データ!D1241,1,0))</f>
        <v>1</v>
      </c>
      <c r="Q1241" s="3"/>
      <c r="R1241" s="3"/>
    </row>
    <row r="1242" spans="1:18" x14ac:dyDescent="0.25">
      <c r="A1242" s="10">
        <v>1240</v>
      </c>
      <c r="B1242" s="10" t="s">
        <v>3992</v>
      </c>
      <c r="C1242" s="10" t="s">
        <v>3993</v>
      </c>
      <c r="D1242" s="10" t="s">
        <v>168</v>
      </c>
      <c r="E1242" s="10" t="s">
        <v>989</v>
      </c>
      <c r="F1242" s="161" t="s">
        <v>143</v>
      </c>
      <c r="G1242" s="161" t="s">
        <v>1061</v>
      </c>
      <c r="H1242" s="4"/>
      <c r="I1242" s="4"/>
      <c r="J1242" s="4"/>
      <c r="K1242" s="4"/>
      <c r="L1242" s="4"/>
      <c r="M1242" s="4"/>
      <c r="N1242" s="4"/>
      <c r="O1242" s="4"/>
      <c r="P1242" s="5">
        <f>IF(基本情報登録!$D$10="","",IF(基本情報登録!$D$10=登録データ!D1242,1,0))</f>
        <v>1</v>
      </c>
      <c r="Q1242" s="3"/>
      <c r="R1242" s="3"/>
    </row>
    <row r="1243" spans="1:18" x14ac:dyDescent="0.25">
      <c r="A1243" s="10">
        <v>1241</v>
      </c>
      <c r="B1243" s="10" t="s">
        <v>3994</v>
      </c>
      <c r="C1243" s="10" t="s">
        <v>3995</v>
      </c>
      <c r="D1243" s="10" t="s">
        <v>168</v>
      </c>
      <c r="E1243" s="10" t="s">
        <v>989</v>
      </c>
      <c r="F1243" s="161" t="s">
        <v>131</v>
      </c>
      <c r="G1243" s="161" t="s">
        <v>1535</v>
      </c>
      <c r="H1243" s="4"/>
      <c r="I1243" s="4"/>
      <c r="J1243" s="4"/>
      <c r="K1243" s="4"/>
      <c r="L1243" s="4"/>
      <c r="M1243" s="4"/>
      <c r="N1243" s="4"/>
      <c r="O1243" s="4"/>
      <c r="P1243" s="5">
        <f>IF(基本情報登録!$D$10="","",IF(基本情報登録!$D$10=登録データ!D1243,1,0))</f>
        <v>1</v>
      </c>
      <c r="Q1243" s="3"/>
      <c r="R1243" s="3"/>
    </row>
    <row r="1244" spans="1:18" x14ac:dyDescent="0.25">
      <c r="A1244" s="10">
        <v>1242</v>
      </c>
      <c r="B1244" s="10" t="s">
        <v>3996</v>
      </c>
      <c r="C1244" s="10" t="s">
        <v>3997</v>
      </c>
      <c r="D1244" s="10" t="s">
        <v>168</v>
      </c>
      <c r="E1244" s="10" t="s">
        <v>989</v>
      </c>
      <c r="F1244" s="161" t="s">
        <v>52</v>
      </c>
      <c r="G1244" s="161" t="s">
        <v>4601</v>
      </c>
      <c r="H1244" s="4"/>
      <c r="I1244" s="4"/>
      <c r="J1244" s="4"/>
      <c r="K1244" s="4"/>
      <c r="L1244" s="4"/>
      <c r="M1244" s="4"/>
      <c r="N1244" s="4"/>
      <c r="O1244" s="4"/>
      <c r="P1244" s="5">
        <f>IF(基本情報登録!$D$10="","",IF(基本情報登録!$D$10=登録データ!D1244,1,0))</f>
        <v>1</v>
      </c>
      <c r="Q1244" s="3"/>
      <c r="R1244" s="3"/>
    </row>
    <row r="1245" spans="1:18" x14ac:dyDescent="0.25">
      <c r="A1245" s="10">
        <v>1243</v>
      </c>
      <c r="B1245" s="10" t="s">
        <v>3998</v>
      </c>
      <c r="C1245" s="10" t="s">
        <v>230</v>
      </c>
      <c r="D1245" s="10" t="s">
        <v>168</v>
      </c>
      <c r="E1245" s="10" t="s">
        <v>36</v>
      </c>
      <c r="F1245" s="161" t="s">
        <v>52</v>
      </c>
      <c r="G1245" s="161" t="s">
        <v>4602</v>
      </c>
      <c r="H1245" s="4"/>
      <c r="I1245" s="4"/>
      <c r="J1245" s="4"/>
      <c r="K1245" s="4"/>
      <c r="L1245" s="4"/>
      <c r="M1245" s="4"/>
      <c r="N1245" s="4"/>
      <c r="O1245" s="4"/>
      <c r="P1245" s="5">
        <f>IF(基本情報登録!$D$10="","",IF(基本情報登録!$D$10=登録データ!D1245,1,0))</f>
        <v>1</v>
      </c>
      <c r="Q1245" s="3"/>
      <c r="R1245" s="3"/>
    </row>
    <row r="1246" spans="1:18" x14ac:dyDescent="0.25">
      <c r="A1246" s="10">
        <v>1244</v>
      </c>
      <c r="B1246" s="10" t="s">
        <v>634</v>
      </c>
      <c r="C1246" s="10" t="s">
        <v>635</v>
      </c>
      <c r="D1246" s="10" t="s">
        <v>145</v>
      </c>
      <c r="E1246" s="10" t="s">
        <v>60</v>
      </c>
      <c r="F1246" s="161" t="s">
        <v>52</v>
      </c>
      <c r="G1246" s="161" t="s">
        <v>420</v>
      </c>
      <c r="H1246" s="4"/>
      <c r="I1246" s="4"/>
      <c r="J1246" s="4"/>
      <c r="K1246" s="4"/>
      <c r="L1246" s="4"/>
      <c r="M1246" s="4"/>
      <c r="N1246" s="4"/>
      <c r="O1246" s="4"/>
      <c r="P1246" s="5">
        <f>IF(基本情報登録!$D$10="","",IF(基本情報登録!$D$10=登録データ!D1246,1,0))</f>
        <v>0</v>
      </c>
      <c r="Q1246" s="3"/>
      <c r="R1246" s="3"/>
    </row>
    <row r="1247" spans="1:18" x14ac:dyDescent="0.25">
      <c r="A1247" s="10">
        <v>1245</v>
      </c>
      <c r="B1247" s="10" t="s">
        <v>3999</v>
      </c>
      <c r="C1247" s="10" t="s">
        <v>4000</v>
      </c>
      <c r="D1247" s="10" t="s">
        <v>145</v>
      </c>
      <c r="E1247" s="10" t="s">
        <v>989</v>
      </c>
      <c r="F1247" s="161" t="s">
        <v>1506</v>
      </c>
      <c r="G1247" s="161" t="s">
        <v>4603</v>
      </c>
      <c r="H1247" s="4"/>
      <c r="I1247" s="4"/>
      <c r="J1247" s="4"/>
      <c r="K1247" s="4"/>
      <c r="L1247" s="4"/>
      <c r="M1247" s="4"/>
      <c r="N1247" s="4"/>
      <c r="O1247" s="4"/>
      <c r="P1247" s="5">
        <f>IF(基本情報登録!$D$10="","",IF(基本情報登録!$D$10=登録データ!D1247,1,0))</f>
        <v>0</v>
      </c>
      <c r="Q1247" s="3"/>
      <c r="R1247" s="3"/>
    </row>
    <row r="1248" spans="1:18" x14ac:dyDescent="0.25">
      <c r="A1248" s="10">
        <v>1246</v>
      </c>
      <c r="B1248" s="10" t="s">
        <v>4001</v>
      </c>
      <c r="C1248" s="10" t="s">
        <v>4002</v>
      </c>
      <c r="D1248" s="10" t="s">
        <v>145</v>
      </c>
      <c r="E1248" s="10" t="s">
        <v>989</v>
      </c>
      <c r="F1248" s="161" t="s">
        <v>131</v>
      </c>
      <c r="G1248" s="161" t="s">
        <v>446</v>
      </c>
      <c r="H1248" s="4"/>
      <c r="I1248" s="4"/>
      <c r="J1248" s="4"/>
      <c r="K1248" s="4"/>
      <c r="L1248" s="4"/>
      <c r="M1248" s="4"/>
      <c r="N1248" s="4"/>
      <c r="O1248" s="4"/>
      <c r="P1248" s="5">
        <f>IF(基本情報登録!$D$10="","",IF(基本情報登録!$D$10=登録データ!D1248,1,0))</f>
        <v>0</v>
      </c>
      <c r="Q1248" s="3"/>
      <c r="R1248" s="3"/>
    </row>
    <row r="1249" spans="1:18" x14ac:dyDescent="0.25">
      <c r="A1249" s="10">
        <v>1247</v>
      </c>
      <c r="B1249" s="10" t="s">
        <v>4003</v>
      </c>
      <c r="C1249" s="10" t="s">
        <v>4004</v>
      </c>
      <c r="D1249" s="10" t="s">
        <v>145</v>
      </c>
      <c r="E1249" s="10" t="s">
        <v>989</v>
      </c>
      <c r="F1249" s="161" t="s">
        <v>118</v>
      </c>
      <c r="G1249" s="161" t="s">
        <v>489</v>
      </c>
      <c r="H1249" s="4"/>
      <c r="I1249" s="4"/>
      <c r="J1249" s="4"/>
      <c r="K1249" s="4"/>
      <c r="L1249" s="4"/>
      <c r="M1249" s="4"/>
      <c r="N1249" s="4"/>
      <c r="O1249" s="4"/>
      <c r="P1249" s="5">
        <f>IF(基本情報登録!$D$10="","",IF(基本情報登録!$D$10=登録データ!D1249,1,0))</f>
        <v>0</v>
      </c>
      <c r="Q1249" s="3"/>
      <c r="R1249" s="3"/>
    </row>
    <row r="1250" spans="1:18" x14ac:dyDescent="0.25">
      <c r="A1250" s="10">
        <v>1248</v>
      </c>
      <c r="B1250" s="10" t="s">
        <v>4005</v>
      </c>
      <c r="C1250" s="10" t="s">
        <v>4006</v>
      </c>
      <c r="D1250" s="10" t="s">
        <v>145</v>
      </c>
      <c r="E1250" s="10" t="s">
        <v>989</v>
      </c>
      <c r="F1250" s="161" t="s">
        <v>52</v>
      </c>
      <c r="G1250" s="161" t="s">
        <v>214</v>
      </c>
      <c r="H1250" s="4"/>
      <c r="I1250" s="4"/>
      <c r="J1250" s="4"/>
      <c r="K1250" s="4"/>
      <c r="L1250" s="4"/>
      <c r="M1250" s="4"/>
      <c r="N1250" s="4"/>
      <c r="O1250" s="4"/>
      <c r="P1250" s="5">
        <f>IF(基本情報登録!$D$10="","",IF(基本情報登録!$D$10=登録データ!D1250,1,0))</f>
        <v>0</v>
      </c>
      <c r="Q1250" s="3"/>
      <c r="R1250" s="3"/>
    </row>
    <row r="1251" spans="1:18" x14ac:dyDescent="0.25">
      <c r="A1251" s="10">
        <v>1249</v>
      </c>
      <c r="B1251" s="10" t="s">
        <v>4007</v>
      </c>
      <c r="C1251" s="10" t="s">
        <v>4008</v>
      </c>
      <c r="D1251" s="10" t="s">
        <v>145</v>
      </c>
      <c r="E1251" s="10" t="s">
        <v>989</v>
      </c>
      <c r="F1251" s="161" t="s">
        <v>52</v>
      </c>
      <c r="G1251" s="161" t="s">
        <v>420</v>
      </c>
      <c r="H1251" s="4"/>
      <c r="I1251" s="4"/>
      <c r="J1251" s="4"/>
      <c r="K1251" s="4"/>
      <c r="L1251" s="4"/>
      <c r="M1251" s="4"/>
      <c r="N1251" s="4"/>
      <c r="O1251" s="4"/>
      <c r="P1251" s="5">
        <f>IF(基本情報登録!$D$10="","",IF(基本情報登録!$D$10=登録データ!D1251,1,0))</f>
        <v>0</v>
      </c>
      <c r="Q1251" s="3"/>
      <c r="R1251" s="3"/>
    </row>
    <row r="1252" spans="1:18" x14ac:dyDescent="0.25">
      <c r="A1252" s="10">
        <v>1250</v>
      </c>
      <c r="B1252" s="10" t="s">
        <v>429</v>
      </c>
      <c r="C1252" s="10" t="s">
        <v>430</v>
      </c>
      <c r="D1252" s="10" t="s">
        <v>168</v>
      </c>
      <c r="E1252" s="10" t="s">
        <v>95</v>
      </c>
      <c r="F1252" s="161" t="s">
        <v>52</v>
      </c>
      <c r="G1252" s="161" t="s">
        <v>174</v>
      </c>
      <c r="H1252" s="4"/>
      <c r="I1252" s="4"/>
      <c r="J1252" s="4"/>
      <c r="K1252" s="4"/>
      <c r="L1252" s="4"/>
      <c r="M1252" s="4"/>
      <c r="N1252" s="4"/>
      <c r="O1252" s="4"/>
      <c r="P1252" s="5">
        <f>IF(基本情報登録!$D$10="","",IF(基本情報登録!$D$10=登録データ!D1252,1,0))</f>
        <v>1</v>
      </c>
      <c r="Q1252" s="3"/>
      <c r="R1252" s="3"/>
    </row>
    <row r="1253" spans="1:18" x14ac:dyDescent="0.25">
      <c r="A1253" s="10">
        <v>1251</v>
      </c>
      <c r="B1253" s="10" t="s">
        <v>4009</v>
      </c>
      <c r="C1253" s="10" t="s">
        <v>4010</v>
      </c>
      <c r="D1253" s="10" t="s">
        <v>168</v>
      </c>
      <c r="E1253" s="10" t="s">
        <v>989</v>
      </c>
      <c r="F1253" s="161" t="s">
        <v>151</v>
      </c>
      <c r="G1253" s="161" t="s">
        <v>4555</v>
      </c>
      <c r="H1253" s="4"/>
      <c r="I1253" s="4"/>
      <c r="J1253" s="4"/>
      <c r="K1253" s="4"/>
      <c r="L1253" s="4"/>
      <c r="M1253" s="4"/>
      <c r="N1253" s="4"/>
      <c r="O1253" s="4"/>
      <c r="P1253" s="5">
        <f>IF(基本情報登録!$D$10="","",IF(基本情報登録!$D$10=登録データ!D1253,1,0))</f>
        <v>1</v>
      </c>
      <c r="Q1253" s="3"/>
      <c r="R1253" s="3"/>
    </row>
    <row r="1254" spans="1:18" x14ac:dyDescent="0.25">
      <c r="A1254" s="10">
        <v>1252</v>
      </c>
      <c r="B1254" s="10" t="s">
        <v>4011</v>
      </c>
      <c r="C1254" s="10" t="s">
        <v>4012</v>
      </c>
      <c r="D1254" s="10" t="s">
        <v>168</v>
      </c>
      <c r="E1254" s="10" t="s">
        <v>989</v>
      </c>
      <c r="F1254" s="161" t="s">
        <v>166</v>
      </c>
      <c r="G1254" s="161" t="s">
        <v>296</v>
      </c>
      <c r="H1254" s="4"/>
      <c r="I1254" s="4"/>
      <c r="J1254" s="4"/>
      <c r="K1254" s="4"/>
      <c r="L1254" s="4"/>
      <c r="M1254" s="4"/>
      <c r="N1254" s="4"/>
      <c r="O1254" s="4"/>
      <c r="P1254" s="5">
        <f>IF(基本情報登録!$D$10="","",IF(基本情報登録!$D$10=登録データ!D1254,1,0))</f>
        <v>1</v>
      </c>
      <c r="Q1254" s="3"/>
      <c r="R1254" s="3"/>
    </row>
    <row r="1255" spans="1:18" x14ac:dyDescent="0.25">
      <c r="A1255" s="10">
        <v>1253</v>
      </c>
      <c r="B1255" s="10" t="s">
        <v>4013</v>
      </c>
      <c r="C1255" s="10" t="s">
        <v>4014</v>
      </c>
      <c r="D1255" s="10" t="s">
        <v>168</v>
      </c>
      <c r="E1255" s="10" t="s">
        <v>989</v>
      </c>
      <c r="F1255" s="161" t="s">
        <v>87</v>
      </c>
      <c r="G1255" s="161" t="s">
        <v>4604</v>
      </c>
      <c r="H1255" s="4"/>
      <c r="I1255" s="4"/>
      <c r="J1255" s="4"/>
      <c r="K1255" s="4"/>
      <c r="L1255" s="4"/>
      <c r="M1255" s="4"/>
      <c r="N1255" s="4"/>
      <c r="O1255" s="4"/>
      <c r="P1255" s="5">
        <f>IF(基本情報登録!$D$10="","",IF(基本情報登録!$D$10=登録データ!D1255,1,0))</f>
        <v>1</v>
      </c>
      <c r="Q1255" s="3"/>
      <c r="R1255" s="3"/>
    </row>
    <row r="1256" spans="1:18" x14ac:dyDescent="0.25">
      <c r="A1256" s="10">
        <v>1254</v>
      </c>
      <c r="B1256" s="10" t="s">
        <v>4015</v>
      </c>
      <c r="C1256" s="10" t="s">
        <v>4016</v>
      </c>
      <c r="D1256" s="10" t="s">
        <v>168</v>
      </c>
      <c r="E1256" s="10" t="s">
        <v>989</v>
      </c>
      <c r="F1256" s="161" t="s">
        <v>87</v>
      </c>
      <c r="G1256" s="161" t="s">
        <v>4605</v>
      </c>
      <c r="H1256" s="4"/>
      <c r="I1256" s="4"/>
      <c r="J1256" s="4"/>
      <c r="K1256" s="4"/>
      <c r="L1256" s="4"/>
      <c r="M1256" s="4"/>
      <c r="N1256" s="4"/>
      <c r="O1256" s="4"/>
      <c r="P1256" s="5">
        <f>IF(基本情報登録!$D$10="","",IF(基本情報登録!$D$10=登録データ!D1256,1,0))</f>
        <v>1</v>
      </c>
      <c r="Q1256" s="3"/>
      <c r="R1256" s="3"/>
    </row>
    <row r="1257" spans="1:18" x14ac:dyDescent="0.25">
      <c r="A1257" s="10">
        <v>1255</v>
      </c>
      <c r="B1257" s="10" t="s">
        <v>4017</v>
      </c>
      <c r="C1257" s="10" t="s">
        <v>4018</v>
      </c>
      <c r="D1257" s="10" t="s">
        <v>168</v>
      </c>
      <c r="E1257" s="10" t="s">
        <v>989</v>
      </c>
      <c r="F1257" s="161" t="s">
        <v>131</v>
      </c>
      <c r="G1257" s="161" t="s">
        <v>754</v>
      </c>
      <c r="H1257" s="4"/>
      <c r="I1257" s="4"/>
      <c r="J1257" s="4"/>
      <c r="K1257" s="4"/>
      <c r="L1257" s="4"/>
      <c r="M1257" s="4"/>
      <c r="N1257" s="4"/>
      <c r="O1257" s="4"/>
      <c r="P1257" s="5">
        <f>IF(基本情報登録!$D$10="","",IF(基本情報登録!$D$10=登録データ!D1257,1,0))</f>
        <v>1</v>
      </c>
      <c r="Q1257" s="3"/>
      <c r="R1257" s="3"/>
    </row>
    <row r="1258" spans="1:18" x14ac:dyDescent="0.25">
      <c r="A1258" s="10">
        <v>1256</v>
      </c>
      <c r="B1258" s="10" t="s">
        <v>4019</v>
      </c>
      <c r="C1258" s="10" t="s">
        <v>4020</v>
      </c>
      <c r="D1258" s="10" t="s">
        <v>168</v>
      </c>
      <c r="E1258" s="10" t="s">
        <v>989</v>
      </c>
      <c r="F1258" s="161" t="s">
        <v>52</v>
      </c>
      <c r="G1258" s="161" t="s">
        <v>189</v>
      </c>
      <c r="H1258" s="4"/>
      <c r="I1258" s="4"/>
      <c r="J1258" s="4"/>
      <c r="K1258" s="4"/>
      <c r="L1258" s="4"/>
      <c r="M1258" s="4"/>
      <c r="N1258" s="4"/>
      <c r="O1258" s="4"/>
      <c r="P1258" s="5">
        <f>IF(基本情報登録!$D$10="","",IF(基本情報登録!$D$10=登録データ!D1258,1,0))</f>
        <v>1</v>
      </c>
      <c r="Q1258" s="3"/>
      <c r="R1258" s="3"/>
    </row>
    <row r="1259" spans="1:18" x14ac:dyDescent="0.25">
      <c r="A1259" s="10">
        <v>1257</v>
      </c>
      <c r="B1259" s="10" t="s">
        <v>4021</v>
      </c>
      <c r="C1259" s="10" t="s">
        <v>4022</v>
      </c>
      <c r="D1259" s="10" t="s">
        <v>168</v>
      </c>
      <c r="E1259" s="10" t="s">
        <v>989</v>
      </c>
      <c r="F1259" s="161" t="s">
        <v>52</v>
      </c>
      <c r="G1259" s="161" t="s">
        <v>700</v>
      </c>
      <c r="H1259" s="4"/>
      <c r="I1259" s="4"/>
      <c r="J1259" s="4"/>
      <c r="K1259" s="4"/>
      <c r="L1259" s="4"/>
      <c r="M1259" s="4"/>
      <c r="N1259" s="4"/>
      <c r="O1259" s="4"/>
      <c r="P1259" s="5">
        <f>IF(基本情報登録!$D$10="","",IF(基本情報登録!$D$10=登録データ!D1259,1,0))</f>
        <v>1</v>
      </c>
      <c r="Q1259" s="3"/>
      <c r="R1259" s="3"/>
    </row>
    <row r="1260" spans="1:18" x14ac:dyDescent="0.25">
      <c r="A1260" s="10">
        <v>1258</v>
      </c>
      <c r="B1260" s="10" t="s">
        <v>1968</v>
      </c>
      <c r="C1260" s="10" t="s">
        <v>1969</v>
      </c>
      <c r="D1260" s="10" t="s">
        <v>168</v>
      </c>
      <c r="E1260" s="10" t="s">
        <v>989</v>
      </c>
      <c r="F1260" s="161" t="s">
        <v>52</v>
      </c>
      <c r="G1260" s="161" t="s">
        <v>788</v>
      </c>
      <c r="H1260" s="4"/>
      <c r="I1260" s="4"/>
      <c r="J1260" s="4"/>
      <c r="K1260" s="4"/>
      <c r="L1260" s="4"/>
      <c r="M1260" s="4"/>
      <c r="N1260" s="4"/>
      <c r="O1260" s="4"/>
      <c r="P1260" s="5">
        <f>IF(基本情報登録!$D$10="","",IF(基本情報登録!$D$10=登録データ!D1260,1,0))</f>
        <v>1</v>
      </c>
      <c r="Q1260" s="3"/>
      <c r="R1260" s="3"/>
    </row>
    <row r="1261" spans="1:18" x14ac:dyDescent="0.25">
      <c r="A1261" s="10">
        <v>1259</v>
      </c>
      <c r="B1261" s="10" t="s">
        <v>4023</v>
      </c>
      <c r="C1261" s="10" t="s">
        <v>4024</v>
      </c>
      <c r="D1261" s="10" t="s">
        <v>83</v>
      </c>
      <c r="E1261" s="10" t="s">
        <v>989</v>
      </c>
      <c r="F1261" s="161" t="s">
        <v>118</v>
      </c>
      <c r="G1261" s="161" t="s">
        <v>1511</v>
      </c>
      <c r="H1261" s="4"/>
      <c r="I1261" s="4"/>
      <c r="J1261" s="4"/>
      <c r="K1261" s="4"/>
      <c r="L1261" s="4"/>
      <c r="M1261" s="4"/>
      <c r="N1261" s="4"/>
      <c r="O1261" s="4"/>
      <c r="P1261" s="5">
        <f>IF(基本情報登録!$D$10="","",IF(基本情報登録!$D$10=登録データ!D1261,1,0))</f>
        <v>0</v>
      </c>
      <c r="Q1261" s="3"/>
      <c r="R1261" s="3"/>
    </row>
    <row r="1262" spans="1:18" x14ac:dyDescent="0.25">
      <c r="A1262" s="10">
        <v>1260</v>
      </c>
      <c r="B1262" s="10" t="s">
        <v>4025</v>
      </c>
      <c r="C1262" s="10" t="s">
        <v>4026</v>
      </c>
      <c r="D1262" s="10" t="s">
        <v>83</v>
      </c>
      <c r="E1262" s="10" t="s">
        <v>989</v>
      </c>
      <c r="F1262" s="161" t="s">
        <v>52</v>
      </c>
      <c r="G1262" s="161" t="s">
        <v>930</v>
      </c>
      <c r="H1262" s="4"/>
      <c r="I1262" s="4"/>
      <c r="J1262" s="4"/>
      <c r="K1262" s="4"/>
      <c r="L1262" s="4"/>
      <c r="M1262" s="4"/>
      <c r="N1262" s="4"/>
      <c r="O1262" s="4"/>
      <c r="P1262" s="5">
        <f>IF(基本情報登録!$D$10="","",IF(基本情報登録!$D$10=登録データ!D1262,1,0))</f>
        <v>0</v>
      </c>
      <c r="Q1262" s="3"/>
      <c r="R1262" s="3"/>
    </row>
    <row r="1263" spans="1:18" x14ac:dyDescent="0.25">
      <c r="A1263" s="10">
        <v>1261</v>
      </c>
      <c r="B1263" s="10" t="s">
        <v>4027</v>
      </c>
      <c r="C1263" s="10" t="s">
        <v>4028</v>
      </c>
      <c r="D1263" s="10" t="s">
        <v>83</v>
      </c>
      <c r="E1263" s="10" t="s">
        <v>989</v>
      </c>
      <c r="F1263" s="161" t="s">
        <v>37</v>
      </c>
      <c r="G1263" s="161" t="s">
        <v>1788</v>
      </c>
      <c r="H1263" s="4"/>
      <c r="I1263" s="4"/>
      <c r="J1263" s="4"/>
      <c r="K1263" s="4"/>
      <c r="L1263" s="4"/>
      <c r="M1263" s="4"/>
      <c r="N1263" s="4"/>
      <c r="O1263" s="4"/>
      <c r="P1263" s="5">
        <f>IF(基本情報登録!$D$10="","",IF(基本情報登録!$D$10=登録データ!D1263,1,0))</f>
        <v>0</v>
      </c>
      <c r="Q1263" s="3"/>
      <c r="R1263" s="3"/>
    </row>
    <row r="1264" spans="1:18" x14ac:dyDescent="0.25">
      <c r="A1264" s="10">
        <v>1262</v>
      </c>
      <c r="B1264" s="10" t="s">
        <v>4029</v>
      </c>
      <c r="C1264" s="10" t="s">
        <v>4030</v>
      </c>
      <c r="D1264" s="10" t="s">
        <v>342</v>
      </c>
      <c r="E1264" s="10" t="s">
        <v>989</v>
      </c>
      <c r="F1264" s="161" t="s">
        <v>37</v>
      </c>
      <c r="G1264" s="161" t="s">
        <v>284</v>
      </c>
      <c r="H1264" s="4"/>
      <c r="I1264" s="4"/>
      <c r="J1264" s="4"/>
      <c r="K1264" s="4"/>
      <c r="L1264" s="4"/>
      <c r="M1264" s="4"/>
      <c r="N1264" s="4"/>
      <c r="O1264" s="4"/>
      <c r="P1264" s="5">
        <f>IF(基本情報登録!$D$10="","",IF(基本情報登録!$D$10=登録データ!D1264,1,0))</f>
        <v>0</v>
      </c>
      <c r="Q1264" s="3"/>
      <c r="R1264" s="3"/>
    </row>
    <row r="1265" spans="1:18" x14ac:dyDescent="0.25">
      <c r="A1265" s="10">
        <v>1263</v>
      </c>
      <c r="B1265" s="10" t="s">
        <v>4031</v>
      </c>
      <c r="C1265" s="10" t="s">
        <v>4032</v>
      </c>
      <c r="D1265" s="10" t="s">
        <v>4469</v>
      </c>
      <c r="E1265" s="10">
        <v>1</v>
      </c>
      <c r="F1265" s="161" t="s">
        <v>28</v>
      </c>
      <c r="G1265" s="161" t="s">
        <v>580</v>
      </c>
      <c r="H1265" s="4"/>
      <c r="I1265" s="4"/>
      <c r="J1265" s="4"/>
      <c r="K1265" s="4"/>
      <c r="L1265" s="4"/>
      <c r="M1265" s="4"/>
      <c r="N1265" s="4"/>
      <c r="O1265" s="4"/>
      <c r="P1265" s="5">
        <f>IF(基本情報登録!$D$10="","",IF(基本情報登録!$D$10=登録データ!D1265,1,0))</f>
        <v>0</v>
      </c>
      <c r="Q1265" s="3"/>
      <c r="R1265" s="3"/>
    </row>
    <row r="1266" spans="1:18" x14ac:dyDescent="0.25">
      <c r="A1266" s="10">
        <v>1264</v>
      </c>
      <c r="B1266" s="10" t="s">
        <v>4033</v>
      </c>
      <c r="C1266" s="10" t="s">
        <v>4034</v>
      </c>
      <c r="D1266" s="10" t="s">
        <v>221</v>
      </c>
      <c r="E1266" s="10">
        <v>1</v>
      </c>
      <c r="F1266" s="161" t="s">
        <v>436</v>
      </c>
      <c r="G1266" s="161" t="s">
        <v>1875</v>
      </c>
      <c r="H1266" s="4"/>
      <c r="I1266" s="4"/>
      <c r="J1266" s="4"/>
      <c r="K1266" s="4"/>
      <c r="L1266" s="4"/>
      <c r="M1266" s="4"/>
      <c r="N1266" s="4"/>
      <c r="O1266" s="4"/>
      <c r="P1266" s="5">
        <f>IF(基本情報登録!$D$10="","",IF(基本情報登録!$D$10=登録データ!D1266,1,0))</f>
        <v>0</v>
      </c>
      <c r="Q1266" s="3"/>
      <c r="R1266" s="3"/>
    </row>
    <row r="1267" spans="1:18" x14ac:dyDescent="0.25">
      <c r="A1267" s="10">
        <v>1265</v>
      </c>
      <c r="B1267" s="10" t="s">
        <v>4035</v>
      </c>
      <c r="C1267" s="10" t="s">
        <v>4036</v>
      </c>
      <c r="D1267" s="10" t="s">
        <v>221</v>
      </c>
      <c r="E1267" s="10">
        <v>1</v>
      </c>
      <c r="F1267" s="161" t="s">
        <v>87</v>
      </c>
      <c r="G1267" s="161" t="s">
        <v>1292</v>
      </c>
      <c r="H1267" s="4"/>
      <c r="I1267" s="4"/>
      <c r="J1267" s="4"/>
      <c r="K1267" s="4"/>
      <c r="L1267" s="4"/>
      <c r="M1267" s="4"/>
      <c r="N1267" s="4"/>
      <c r="O1267" s="4"/>
      <c r="P1267" s="5">
        <f>IF(基本情報登録!$D$10="","",IF(基本情報登録!$D$10=登録データ!D1267,1,0))</f>
        <v>0</v>
      </c>
      <c r="Q1267" s="3"/>
      <c r="R1267" s="3"/>
    </row>
    <row r="1268" spans="1:18" x14ac:dyDescent="0.25">
      <c r="A1268" s="10">
        <v>1266</v>
      </c>
      <c r="B1268" s="10" t="s">
        <v>4037</v>
      </c>
      <c r="C1268" s="10" t="s">
        <v>4038</v>
      </c>
      <c r="D1268" s="10" t="s">
        <v>221</v>
      </c>
      <c r="E1268" s="10">
        <v>1</v>
      </c>
      <c r="F1268" s="161" t="s">
        <v>68</v>
      </c>
      <c r="G1268" s="161" t="s">
        <v>916</v>
      </c>
      <c r="H1268" s="4"/>
      <c r="I1268" s="4"/>
      <c r="J1268" s="4"/>
      <c r="K1268" s="4"/>
      <c r="L1268" s="4"/>
      <c r="M1268" s="4"/>
      <c r="N1268" s="4"/>
      <c r="O1268" s="4"/>
      <c r="P1268" s="5">
        <f>IF(基本情報登録!$D$10="","",IF(基本情報登録!$D$10=登録データ!D1268,1,0))</f>
        <v>0</v>
      </c>
      <c r="Q1268" s="3"/>
      <c r="R1268" s="3"/>
    </row>
    <row r="1269" spans="1:18" x14ac:dyDescent="0.25">
      <c r="A1269" s="10">
        <v>1267</v>
      </c>
      <c r="B1269" s="10" t="s">
        <v>4039</v>
      </c>
      <c r="C1269" s="10" t="s">
        <v>4040</v>
      </c>
      <c r="D1269" s="10" t="s">
        <v>112</v>
      </c>
      <c r="E1269" s="10" t="s">
        <v>989</v>
      </c>
      <c r="F1269" s="161" t="s">
        <v>52</v>
      </c>
      <c r="G1269" s="161" t="s">
        <v>4606</v>
      </c>
      <c r="H1269" s="4"/>
      <c r="I1269" s="4"/>
      <c r="J1269" s="4"/>
      <c r="K1269" s="4"/>
      <c r="L1269" s="4"/>
      <c r="M1269" s="4"/>
      <c r="N1269" s="4"/>
      <c r="O1269" s="4"/>
      <c r="P1269" s="5">
        <f>IF(基本情報登録!$D$10="","",IF(基本情報登録!$D$10=登録データ!D1269,1,0))</f>
        <v>0</v>
      </c>
      <c r="Q1269" s="3"/>
      <c r="R1269" s="3"/>
    </row>
    <row r="1270" spans="1:18" x14ac:dyDescent="0.25">
      <c r="A1270" s="10">
        <v>1268</v>
      </c>
      <c r="B1270" s="10" t="s">
        <v>4041</v>
      </c>
      <c r="C1270" s="10" t="s">
        <v>4042</v>
      </c>
      <c r="D1270" s="10" t="s">
        <v>39</v>
      </c>
      <c r="E1270" s="10" t="s">
        <v>989</v>
      </c>
      <c r="F1270" s="161" t="s">
        <v>96</v>
      </c>
      <c r="G1270" s="161" t="s">
        <v>823</v>
      </c>
      <c r="H1270" s="4"/>
      <c r="I1270" s="4"/>
      <c r="J1270" s="4"/>
      <c r="K1270" s="4"/>
      <c r="L1270" s="4"/>
      <c r="M1270" s="4"/>
      <c r="N1270" s="4"/>
      <c r="O1270" s="4"/>
      <c r="P1270" s="5">
        <f>IF(基本情報登録!$D$10="","",IF(基本情報登録!$D$10=登録データ!D1270,1,0))</f>
        <v>0</v>
      </c>
      <c r="Q1270" s="3"/>
      <c r="R1270" s="3"/>
    </row>
    <row r="1271" spans="1:18" x14ac:dyDescent="0.25">
      <c r="A1271" s="10">
        <v>1269</v>
      </c>
      <c r="B1271" s="10" t="s">
        <v>4043</v>
      </c>
      <c r="C1271" s="10" t="s">
        <v>4044</v>
      </c>
      <c r="D1271" s="10" t="s">
        <v>39</v>
      </c>
      <c r="E1271" s="10" t="s">
        <v>989</v>
      </c>
      <c r="F1271" s="160" t="s">
        <v>52</v>
      </c>
      <c r="G1271" s="160" t="s">
        <v>4607</v>
      </c>
      <c r="H1271" s="4"/>
      <c r="I1271" s="4"/>
      <c r="J1271" s="4"/>
      <c r="K1271" s="4"/>
      <c r="L1271" s="4"/>
      <c r="M1271" s="4"/>
      <c r="N1271" s="4"/>
      <c r="O1271" s="4"/>
      <c r="P1271" s="5">
        <f>IF(基本情報登録!$D$10="","",IF(基本情報登録!$D$10=登録データ!D1271,1,0))</f>
        <v>0</v>
      </c>
      <c r="Q1271" s="3"/>
      <c r="R1271" s="3"/>
    </row>
    <row r="1272" spans="1:18" x14ac:dyDescent="0.25">
      <c r="A1272" s="10">
        <v>1270</v>
      </c>
      <c r="B1272" s="10" t="s">
        <v>4045</v>
      </c>
      <c r="C1272" s="10" t="s">
        <v>4046</v>
      </c>
      <c r="D1272" s="10" t="s">
        <v>39</v>
      </c>
      <c r="E1272" s="10" t="s">
        <v>989</v>
      </c>
      <c r="F1272" s="160" t="s">
        <v>37</v>
      </c>
      <c r="G1272" s="160" t="s">
        <v>2292</v>
      </c>
      <c r="H1272" s="4"/>
      <c r="I1272" s="4"/>
      <c r="J1272" s="4"/>
      <c r="K1272" s="4"/>
      <c r="L1272" s="4"/>
      <c r="M1272" s="4"/>
      <c r="N1272" s="4"/>
      <c r="O1272" s="4"/>
      <c r="P1272" s="5">
        <f>IF(基本情報登録!$D$10="","",IF(基本情報登録!$D$10=登録データ!D1272,1,0))</f>
        <v>0</v>
      </c>
      <c r="Q1272" s="3"/>
      <c r="R1272" s="3"/>
    </row>
    <row r="1273" spans="1:18" x14ac:dyDescent="0.25">
      <c r="A1273" s="10">
        <v>1271</v>
      </c>
      <c r="B1273" s="10" t="s">
        <v>4047</v>
      </c>
      <c r="C1273" s="10" t="s">
        <v>4048</v>
      </c>
      <c r="D1273" s="10" t="s">
        <v>380</v>
      </c>
      <c r="E1273" s="10" t="s">
        <v>989</v>
      </c>
      <c r="F1273" s="160" t="s">
        <v>151</v>
      </c>
      <c r="G1273" s="160" t="s">
        <v>4505</v>
      </c>
      <c r="H1273" s="4"/>
      <c r="I1273" s="4"/>
      <c r="J1273" s="4"/>
      <c r="K1273" s="4"/>
      <c r="L1273" s="4"/>
      <c r="M1273" s="4"/>
      <c r="N1273" s="4"/>
      <c r="O1273" s="4"/>
      <c r="P1273" s="5">
        <f>IF(基本情報登録!$D$10="","",IF(基本情報登録!$D$10=登録データ!D1273,1,0))</f>
        <v>0</v>
      </c>
      <c r="Q1273" s="3"/>
      <c r="R1273" s="3"/>
    </row>
    <row r="1274" spans="1:18" x14ac:dyDescent="0.25">
      <c r="A1274" s="10">
        <v>1272</v>
      </c>
      <c r="B1274" s="10" t="s">
        <v>4049</v>
      </c>
      <c r="C1274" s="10" t="s">
        <v>4050</v>
      </c>
      <c r="D1274" s="10" t="s">
        <v>127</v>
      </c>
      <c r="E1274" s="10" t="s">
        <v>989</v>
      </c>
      <c r="F1274" s="160" t="s">
        <v>151</v>
      </c>
      <c r="G1274" s="160" t="s">
        <v>341</v>
      </c>
      <c r="H1274" s="4"/>
      <c r="I1274" s="4"/>
      <c r="J1274" s="4"/>
      <c r="K1274" s="4"/>
      <c r="L1274" s="4"/>
      <c r="M1274" s="4"/>
      <c r="N1274" s="4"/>
      <c r="O1274" s="4"/>
      <c r="P1274" s="5">
        <f>IF(基本情報登録!$D$10="","",IF(基本情報登録!$D$10=登録データ!D1274,1,0))</f>
        <v>0</v>
      </c>
      <c r="Q1274" s="3"/>
      <c r="R1274" s="3"/>
    </row>
    <row r="1275" spans="1:18" x14ac:dyDescent="0.25">
      <c r="A1275" s="10">
        <v>1273</v>
      </c>
      <c r="B1275" s="10" t="s">
        <v>4051</v>
      </c>
      <c r="C1275" s="10" t="s">
        <v>4052</v>
      </c>
      <c r="D1275" s="10" t="s">
        <v>127</v>
      </c>
      <c r="E1275" s="10" t="s">
        <v>989</v>
      </c>
      <c r="F1275" s="160" t="s">
        <v>363</v>
      </c>
      <c r="G1275" s="160" t="s">
        <v>1737</v>
      </c>
      <c r="H1275" s="4"/>
      <c r="I1275" s="4"/>
      <c r="J1275" s="4"/>
      <c r="K1275" s="4"/>
      <c r="L1275" s="4"/>
      <c r="M1275" s="4"/>
      <c r="N1275" s="4"/>
      <c r="O1275" s="4"/>
      <c r="P1275" s="5">
        <f>IF(基本情報登録!$D$10="","",IF(基本情報登録!$D$10=登録データ!D1275,1,0))</f>
        <v>0</v>
      </c>
      <c r="Q1275" s="3"/>
      <c r="R1275" s="3"/>
    </row>
    <row r="1276" spans="1:18" x14ac:dyDescent="0.25">
      <c r="A1276" s="10">
        <v>1274</v>
      </c>
      <c r="B1276" s="10" t="s">
        <v>4053</v>
      </c>
      <c r="C1276" s="10" t="s">
        <v>4054</v>
      </c>
      <c r="D1276" s="10" t="s">
        <v>83</v>
      </c>
      <c r="E1276" s="10" t="s">
        <v>989</v>
      </c>
      <c r="F1276" s="160" t="s">
        <v>52</v>
      </c>
      <c r="G1276" s="160" t="s">
        <v>1750</v>
      </c>
      <c r="H1276" s="4"/>
      <c r="I1276" s="4"/>
      <c r="J1276" s="4"/>
      <c r="K1276" s="4"/>
      <c r="L1276" s="4"/>
      <c r="M1276" s="4"/>
      <c r="N1276" s="4"/>
      <c r="O1276" s="4"/>
      <c r="P1276" s="5">
        <f>IF(基本情報登録!$D$10="","",IF(基本情報登録!$D$10=登録データ!D1276,1,0))</f>
        <v>0</v>
      </c>
      <c r="Q1276" s="3"/>
      <c r="R1276" s="3"/>
    </row>
    <row r="1277" spans="1:18" x14ac:dyDescent="0.25">
      <c r="A1277" s="7">
        <v>1275</v>
      </c>
      <c r="B1277" s="7" t="s">
        <v>4055</v>
      </c>
      <c r="C1277" s="7" t="s">
        <v>4056</v>
      </c>
      <c r="D1277" s="7" t="s">
        <v>137</v>
      </c>
      <c r="E1277" s="7" t="s">
        <v>989</v>
      </c>
      <c r="F1277" s="160" t="s">
        <v>131</v>
      </c>
      <c r="G1277" s="160" t="s">
        <v>460</v>
      </c>
      <c r="H1277" s="4"/>
      <c r="I1277" s="4"/>
      <c r="J1277" s="4"/>
      <c r="K1277" s="4"/>
      <c r="L1277" s="4"/>
      <c r="M1277" s="4"/>
      <c r="N1277" s="4"/>
      <c r="O1277" s="4"/>
      <c r="P1277" s="5">
        <f>IF(基本情報登録!$D$10="","",IF(基本情報登録!$D$10=登録データ!D1277,1,0))</f>
        <v>0</v>
      </c>
      <c r="Q1277" s="3"/>
      <c r="R1277" s="3"/>
    </row>
    <row r="1278" spans="1:18" x14ac:dyDescent="0.25">
      <c r="A1278" s="7">
        <v>1276</v>
      </c>
      <c r="B1278" s="7" t="s">
        <v>2290</v>
      </c>
      <c r="C1278" s="7" t="s">
        <v>2291</v>
      </c>
      <c r="D1278" s="7" t="s">
        <v>145</v>
      </c>
      <c r="E1278" s="7" t="s">
        <v>188</v>
      </c>
      <c r="F1278" s="160" t="s">
        <v>118</v>
      </c>
      <c r="G1278" s="160" t="s">
        <v>4608</v>
      </c>
      <c r="H1278" s="4"/>
      <c r="I1278" s="4"/>
      <c r="J1278" s="4"/>
      <c r="K1278" s="4"/>
      <c r="L1278" s="4"/>
      <c r="M1278" s="4"/>
      <c r="N1278" s="4"/>
      <c r="O1278" s="4"/>
      <c r="P1278" s="5">
        <f>IF(基本情報登録!$D$10="","",IF(基本情報登録!$D$10=登録データ!D1278,1,0))</f>
        <v>0</v>
      </c>
      <c r="Q1278" s="3"/>
      <c r="R1278" s="3"/>
    </row>
    <row r="1279" spans="1:18" x14ac:dyDescent="0.25">
      <c r="A1279" s="7">
        <v>1277</v>
      </c>
      <c r="B1279" s="7" t="s">
        <v>4057</v>
      </c>
      <c r="C1279" s="7" t="s">
        <v>4058</v>
      </c>
      <c r="D1279" s="7" t="s">
        <v>145</v>
      </c>
      <c r="E1279" s="7" t="s">
        <v>989</v>
      </c>
      <c r="F1279" s="160" t="s">
        <v>52</v>
      </c>
      <c r="G1279" s="160" t="s">
        <v>4609</v>
      </c>
      <c r="H1279" s="4"/>
      <c r="I1279" s="4"/>
      <c r="J1279" s="4"/>
      <c r="K1279" s="4"/>
      <c r="L1279" s="4"/>
      <c r="M1279" s="4"/>
      <c r="N1279" s="4"/>
      <c r="O1279" s="4"/>
      <c r="P1279" s="5">
        <f>IF(基本情報登録!$D$10="","",IF(基本情報登録!$D$10=登録データ!D1279,1,0))</f>
        <v>0</v>
      </c>
      <c r="Q1279" s="3"/>
      <c r="R1279" s="3"/>
    </row>
    <row r="1280" spans="1:18" x14ac:dyDescent="0.25">
      <c r="A1280" s="7">
        <v>1278</v>
      </c>
      <c r="B1280" s="7" t="s">
        <v>4059</v>
      </c>
      <c r="C1280" s="7" t="s">
        <v>4060</v>
      </c>
      <c r="D1280" s="7" t="s">
        <v>145</v>
      </c>
      <c r="E1280" s="7" t="s">
        <v>989</v>
      </c>
      <c r="F1280" s="160" t="s">
        <v>52</v>
      </c>
      <c r="G1280" s="160" t="s">
        <v>4610</v>
      </c>
      <c r="H1280" s="4"/>
      <c r="I1280" s="4"/>
      <c r="J1280" s="4"/>
      <c r="K1280" s="4"/>
      <c r="L1280" s="4"/>
      <c r="M1280" s="4"/>
      <c r="N1280" s="4"/>
      <c r="O1280" s="4"/>
      <c r="P1280" s="5">
        <f>IF(基本情報登録!$D$10="","",IF(基本情報登録!$D$10=登録データ!D1280,1,0))</f>
        <v>0</v>
      </c>
      <c r="Q1280" s="3"/>
      <c r="R1280" s="3"/>
    </row>
    <row r="1281" spans="1:18" x14ac:dyDescent="0.25">
      <c r="A1281" s="7">
        <v>1279</v>
      </c>
      <c r="B1281" s="7" t="s">
        <v>4061</v>
      </c>
      <c r="C1281" s="7" t="s">
        <v>4062</v>
      </c>
      <c r="D1281" s="7" t="s">
        <v>168</v>
      </c>
      <c r="E1281" s="7" t="s">
        <v>989</v>
      </c>
      <c r="F1281" s="160" t="s">
        <v>421</v>
      </c>
      <c r="G1281" s="160" t="s">
        <v>4611</v>
      </c>
      <c r="H1281" s="4"/>
      <c r="I1281" s="4"/>
      <c r="J1281" s="4"/>
      <c r="K1281" s="4"/>
      <c r="L1281" s="4"/>
      <c r="M1281" s="4"/>
      <c r="N1281" s="4"/>
      <c r="O1281" s="4"/>
      <c r="P1281" s="5">
        <f>IF(基本情報登録!$D$10="","",IF(基本情報登録!$D$10=登録データ!D1281,1,0))</f>
        <v>1</v>
      </c>
      <c r="Q1281" s="3"/>
      <c r="R1281" s="3"/>
    </row>
    <row r="1282" spans="1:18" x14ac:dyDescent="0.25">
      <c r="A1282" s="7">
        <v>1280</v>
      </c>
      <c r="B1282" s="7" t="s">
        <v>4063</v>
      </c>
      <c r="C1282" s="7" t="s">
        <v>4064</v>
      </c>
      <c r="D1282" s="7" t="s">
        <v>168</v>
      </c>
      <c r="E1282" s="7" t="s">
        <v>989</v>
      </c>
      <c r="F1282" s="160" t="s">
        <v>406</v>
      </c>
      <c r="G1282" s="160" t="s">
        <v>4612</v>
      </c>
      <c r="H1282" s="4"/>
      <c r="I1282" s="4"/>
      <c r="J1282" s="4"/>
      <c r="K1282" s="4"/>
      <c r="L1282" s="4"/>
      <c r="M1282" s="4"/>
      <c r="N1282" s="4"/>
      <c r="O1282" s="4"/>
      <c r="P1282" s="5">
        <f>IF(基本情報登録!$D$10="","",IF(基本情報登録!$D$10=登録データ!D1282,1,0))</f>
        <v>1</v>
      </c>
      <c r="Q1282" s="3"/>
      <c r="R1282" s="3"/>
    </row>
    <row r="1283" spans="1:18" x14ac:dyDescent="0.25">
      <c r="A1283" s="7">
        <v>1281</v>
      </c>
      <c r="B1283" s="7" t="s">
        <v>4065</v>
      </c>
      <c r="C1283" s="7" t="s">
        <v>4066</v>
      </c>
      <c r="D1283" s="7" t="s">
        <v>168</v>
      </c>
      <c r="E1283" s="7" t="s">
        <v>989</v>
      </c>
      <c r="F1283" s="160" t="s">
        <v>52</v>
      </c>
      <c r="G1283" s="160" t="s">
        <v>1109</v>
      </c>
      <c r="H1283" s="4"/>
      <c r="I1283" s="4"/>
      <c r="J1283" s="4"/>
      <c r="K1283" s="4"/>
      <c r="L1283" s="4"/>
      <c r="M1283" s="4"/>
      <c r="N1283" s="4"/>
      <c r="O1283" s="4"/>
      <c r="P1283" s="5">
        <f>IF(基本情報登録!$D$10="","",IF(基本情報登録!$D$10=登録データ!D1283,1,0))</f>
        <v>1</v>
      </c>
      <c r="Q1283" s="3"/>
      <c r="R1283" s="3"/>
    </row>
    <row r="1284" spans="1:18" x14ac:dyDescent="0.25">
      <c r="A1284" s="7">
        <v>1282</v>
      </c>
      <c r="B1284" s="7" t="s">
        <v>1792</v>
      </c>
      <c r="C1284" s="7" t="s">
        <v>1793</v>
      </c>
      <c r="D1284" s="7" t="s">
        <v>270</v>
      </c>
      <c r="E1284" s="7" t="s">
        <v>60</v>
      </c>
      <c r="F1284" s="160" t="s">
        <v>151</v>
      </c>
      <c r="G1284" s="160" t="s">
        <v>2297</v>
      </c>
      <c r="H1284" s="4"/>
      <c r="I1284" s="4"/>
      <c r="J1284" s="4"/>
      <c r="K1284" s="4"/>
      <c r="L1284" s="4"/>
      <c r="M1284" s="4"/>
      <c r="N1284" s="4"/>
      <c r="O1284" s="4"/>
      <c r="P1284" s="5">
        <f>IF(基本情報登録!$D$10="","",IF(基本情報登録!$D$10=登録データ!D1284,1,0))</f>
        <v>0</v>
      </c>
      <c r="Q1284" s="3"/>
      <c r="R1284" s="3"/>
    </row>
    <row r="1285" spans="1:18" x14ac:dyDescent="0.25">
      <c r="A1285" s="7">
        <v>1283</v>
      </c>
      <c r="B1285" s="7" t="s">
        <v>2435</v>
      </c>
      <c r="C1285" s="7" t="s">
        <v>2436</v>
      </c>
      <c r="D1285" s="7" t="s">
        <v>270</v>
      </c>
      <c r="E1285" s="7" t="s">
        <v>188</v>
      </c>
      <c r="F1285" s="160" t="s">
        <v>52</v>
      </c>
      <c r="G1285" s="160" t="s">
        <v>616</v>
      </c>
      <c r="H1285" s="4"/>
      <c r="I1285" s="4"/>
      <c r="J1285" s="4"/>
      <c r="K1285" s="4"/>
      <c r="L1285" s="4"/>
      <c r="M1285" s="4"/>
      <c r="N1285" s="4"/>
      <c r="O1285" s="4"/>
      <c r="P1285" s="5">
        <f>IF(基本情報登録!$D$10="","",IF(基本情報登録!$D$10=登録データ!D1285,1,0))</f>
        <v>0</v>
      </c>
      <c r="Q1285" s="3"/>
      <c r="R1285" s="3"/>
    </row>
    <row r="1286" spans="1:18" x14ac:dyDescent="0.25">
      <c r="A1286" s="7">
        <v>1284</v>
      </c>
      <c r="B1286" s="7" t="s">
        <v>4067</v>
      </c>
      <c r="C1286" s="7" t="s">
        <v>4068</v>
      </c>
      <c r="D1286" s="7" t="s">
        <v>270</v>
      </c>
      <c r="E1286" s="7" t="s">
        <v>188</v>
      </c>
      <c r="F1286" s="160" t="s">
        <v>37</v>
      </c>
      <c r="G1286" s="160" t="s">
        <v>941</v>
      </c>
      <c r="H1286" s="4"/>
      <c r="I1286" s="4"/>
      <c r="J1286" s="4"/>
      <c r="K1286" s="4"/>
      <c r="L1286" s="4"/>
      <c r="M1286" s="4"/>
      <c r="N1286" s="4"/>
      <c r="O1286" s="4"/>
      <c r="P1286" s="5">
        <f>IF(基本情報登録!$D$10="","",IF(基本情報登録!$D$10=登録データ!D1286,1,0))</f>
        <v>0</v>
      </c>
      <c r="Q1286" s="3"/>
      <c r="R1286" s="3"/>
    </row>
    <row r="1287" spans="1:18" x14ac:dyDescent="0.25">
      <c r="A1287" s="7">
        <v>1285</v>
      </c>
      <c r="B1287" s="7" t="s">
        <v>2440</v>
      </c>
      <c r="C1287" s="7" t="s">
        <v>2441</v>
      </c>
      <c r="D1287" s="7" t="s">
        <v>270</v>
      </c>
      <c r="E1287" s="7" t="s">
        <v>188</v>
      </c>
      <c r="F1287" s="160" t="s">
        <v>151</v>
      </c>
      <c r="G1287" s="160" t="s">
        <v>269</v>
      </c>
      <c r="H1287" s="4"/>
      <c r="I1287" s="4"/>
      <c r="J1287" s="4"/>
      <c r="K1287" s="4"/>
      <c r="L1287" s="4"/>
      <c r="M1287" s="4"/>
      <c r="N1287" s="4"/>
      <c r="O1287" s="4"/>
      <c r="P1287" s="5">
        <f>IF(基本情報登録!$D$10="","",IF(基本情報登録!$D$10=登録データ!D1287,1,0))</f>
        <v>0</v>
      </c>
      <c r="Q1287" s="3"/>
      <c r="R1287" s="3"/>
    </row>
    <row r="1288" spans="1:18" x14ac:dyDescent="0.25">
      <c r="A1288" s="7">
        <v>1286</v>
      </c>
      <c r="B1288" s="7" t="s">
        <v>2438</v>
      </c>
      <c r="C1288" s="7" t="s">
        <v>2439</v>
      </c>
      <c r="D1288" s="7" t="s">
        <v>270</v>
      </c>
      <c r="E1288" s="7" t="s">
        <v>188</v>
      </c>
      <c r="F1288" s="160" t="s">
        <v>151</v>
      </c>
      <c r="G1288" s="160" t="s">
        <v>4613</v>
      </c>
      <c r="H1288" s="4"/>
      <c r="I1288" s="4"/>
      <c r="J1288" s="4"/>
      <c r="K1288" s="4"/>
      <c r="L1288" s="4"/>
      <c r="M1288" s="4"/>
      <c r="N1288" s="4"/>
      <c r="O1288" s="4"/>
      <c r="P1288" s="5">
        <f>IF(基本情報登録!$D$10="","",IF(基本情報登録!$D$10=登録データ!D1288,1,0))</f>
        <v>0</v>
      </c>
      <c r="Q1288" s="3"/>
      <c r="R1288" s="3"/>
    </row>
    <row r="1289" spans="1:18" x14ac:dyDescent="0.25">
      <c r="A1289" s="7">
        <v>1287</v>
      </c>
      <c r="B1289" s="7" t="s">
        <v>4069</v>
      </c>
      <c r="C1289" s="7" t="s">
        <v>4070</v>
      </c>
      <c r="D1289" s="7" t="s">
        <v>270</v>
      </c>
      <c r="E1289" s="7" t="s">
        <v>989</v>
      </c>
      <c r="F1289" s="160" t="s">
        <v>118</v>
      </c>
      <c r="G1289" s="160" t="s">
        <v>734</v>
      </c>
      <c r="H1289" s="4"/>
      <c r="I1289" s="4"/>
      <c r="J1289" s="4"/>
      <c r="K1289" s="4"/>
      <c r="L1289" s="4"/>
      <c r="M1289" s="4"/>
      <c r="N1289" s="4"/>
      <c r="O1289" s="4"/>
      <c r="P1289" s="5">
        <f>IF(基本情報登録!$D$10="","",IF(基本情報登録!$D$10=登録データ!D1289,1,0))</f>
        <v>0</v>
      </c>
      <c r="Q1289" s="3"/>
      <c r="R1289" s="3"/>
    </row>
    <row r="1290" spans="1:18" x14ac:dyDescent="0.25">
      <c r="A1290" s="7">
        <v>1288</v>
      </c>
      <c r="B1290" s="7" t="s">
        <v>4071</v>
      </c>
      <c r="C1290" s="7" t="s">
        <v>4072</v>
      </c>
      <c r="D1290" s="7" t="s">
        <v>270</v>
      </c>
      <c r="E1290" s="7" t="s">
        <v>989</v>
      </c>
      <c r="F1290" s="160" t="s">
        <v>118</v>
      </c>
      <c r="G1290" s="160" t="s">
        <v>734</v>
      </c>
      <c r="H1290" s="4"/>
      <c r="I1290" s="4"/>
      <c r="J1290" s="4"/>
      <c r="K1290" s="4"/>
      <c r="L1290" s="4"/>
      <c r="M1290" s="4"/>
      <c r="N1290" s="4"/>
      <c r="O1290" s="4"/>
      <c r="P1290" s="5">
        <f>IF(基本情報登録!$D$10="","",IF(基本情報登録!$D$10=登録データ!D1290,1,0))</f>
        <v>0</v>
      </c>
      <c r="Q1290" s="3"/>
      <c r="R1290" s="3"/>
    </row>
    <row r="1291" spans="1:18" x14ac:dyDescent="0.25">
      <c r="A1291" s="7">
        <v>1289</v>
      </c>
      <c r="B1291" s="7" t="s">
        <v>4073</v>
      </c>
      <c r="C1291" s="7" t="s">
        <v>615</v>
      </c>
      <c r="D1291" s="7" t="s">
        <v>175</v>
      </c>
      <c r="E1291" s="7" t="s">
        <v>95</v>
      </c>
      <c r="F1291" s="160" t="s">
        <v>131</v>
      </c>
      <c r="G1291" s="160" t="s">
        <v>431</v>
      </c>
      <c r="H1291" s="4"/>
      <c r="I1291" s="4"/>
      <c r="J1291" s="4"/>
      <c r="K1291" s="4"/>
      <c r="L1291" s="4"/>
      <c r="M1291" s="4"/>
      <c r="N1291" s="4"/>
      <c r="O1291" s="4"/>
      <c r="P1291" s="5">
        <f>IF(基本情報登録!$D$10="","",IF(基本情報登録!$D$10=登録データ!D1291,1,0))</f>
        <v>0</v>
      </c>
      <c r="Q1291" s="3"/>
      <c r="R1291" s="3"/>
    </row>
    <row r="1292" spans="1:18" x14ac:dyDescent="0.25">
      <c r="A1292" s="7">
        <v>1290</v>
      </c>
      <c r="B1292" s="7" t="s">
        <v>4074</v>
      </c>
      <c r="C1292" s="7" t="s">
        <v>4075</v>
      </c>
      <c r="D1292" s="7" t="s">
        <v>175</v>
      </c>
      <c r="E1292" s="7" t="s">
        <v>989</v>
      </c>
      <c r="F1292" s="160" t="s">
        <v>87</v>
      </c>
      <c r="G1292" s="160" t="s">
        <v>1777</v>
      </c>
      <c r="H1292" s="4"/>
      <c r="I1292" s="4"/>
      <c r="J1292" s="4"/>
      <c r="K1292" s="4"/>
      <c r="L1292" s="4"/>
      <c r="M1292" s="4"/>
      <c r="N1292" s="4"/>
      <c r="O1292" s="4"/>
      <c r="P1292" s="5">
        <f>IF(基本情報登録!$D$10="","",IF(基本情報登録!$D$10=登録データ!D1292,1,0))</f>
        <v>0</v>
      </c>
      <c r="Q1292" s="3"/>
      <c r="R1292" s="3"/>
    </row>
    <row r="1293" spans="1:18" x14ac:dyDescent="0.25">
      <c r="A1293" s="7">
        <v>1291</v>
      </c>
      <c r="B1293" s="7" t="s">
        <v>4076</v>
      </c>
      <c r="C1293" s="7" t="s">
        <v>4077</v>
      </c>
      <c r="D1293" s="7" t="s">
        <v>175</v>
      </c>
      <c r="E1293" s="7" t="s">
        <v>989</v>
      </c>
      <c r="F1293" s="160" t="s">
        <v>131</v>
      </c>
      <c r="G1293" s="160" t="s">
        <v>499</v>
      </c>
      <c r="H1293" s="4"/>
      <c r="I1293" s="4"/>
      <c r="J1293" s="4"/>
      <c r="K1293" s="4"/>
      <c r="L1293" s="4"/>
      <c r="M1293" s="4"/>
      <c r="N1293" s="4"/>
      <c r="O1293" s="4"/>
      <c r="P1293" s="5">
        <f>IF(基本情報登録!$D$10="","",IF(基本情報登録!$D$10=登録データ!D1293,1,0))</f>
        <v>0</v>
      </c>
      <c r="Q1293" s="3"/>
      <c r="R1293" s="3"/>
    </row>
    <row r="1294" spans="1:18" x14ac:dyDescent="0.25">
      <c r="A1294" s="7">
        <v>1292</v>
      </c>
      <c r="B1294" s="7" t="s">
        <v>4078</v>
      </c>
      <c r="C1294" s="7" t="s">
        <v>4079</v>
      </c>
      <c r="D1294" s="7" t="s">
        <v>324</v>
      </c>
      <c r="E1294" s="7" t="s">
        <v>4470</v>
      </c>
      <c r="F1294" s="160" t="s">
        <v>87</v>
      </c>
      <c r="G1294" s="160" t="s">
        <v>1115</v>
      </c>
      <c r="H1294" s="4"/>
      <c r="I1294" s="4"/>
      <c r="J1294" s="4"/>
      <c r="K1294" s="4"/>
      <c r="L1294" s="4"/>
      <c r="M1294" s="4"/>
      <c r="N1294" s="4"/>
      <c r="O1294" s="4"/>
      <c r="P1294" s="5">
        <f>IF(基本情報登録!$D$10="","",IF(基本情報登録!$D$10=登録データ!D1294,1,0))</f>
        <v>0</v>
      </c>
      <c r="Q1294" s="3"/>
      <c r="R1294" s="3"/>
    </row>
    <row r="1295" spans="1:18" x14ac:dyDescent="0.25">
      <c r="A1295" s="7">
        <v>1293</v>
      </c>
      <c r="B1295" s="7" t="s">
        <v>1983</v>
      </c>
      <c r="C1295" s="7" t="s">
        <v>4080</v>
      </c>
      <c r="D1295" s="7" t="s">
        <v>182</v>
      </c>
      <c r="E1295" s="7" t="s">
        <v>188</v>
      </c>
      <c r="F1295" s="160" t="s">
        <v>118</v>
      </c>
      <c r="G1295" s="160" t="s">
        <v>781</v>
      </c>
      <c r="H1295" s="4"/>
      <c r="I1295" s="4"/>
      <c r="J1295" s="4"/>
      <c r="K1295" s="4"/>
      <c r="L1295" s="4"/>
      <c r="M1295" s="4"/>
      <c r="N1295" s="4"/>
      <c r="O1295" s="4"/>
      <c r="P1295" s="5">
        <f>IF(基本情報登録!$D$10="","",IF(基本情報登録!$D$10=登録データ!D1295,1,0))</f>
        <v>0</v>
      </c>
      <c r="Q1295" s="3"/>
      <c r="R1295" s="3"/>
    </row>
    <row r="1296" spans="1:18" x14ac:dyDescent="0.25">
      <c r="A1296" s="7">
        <v>1294</v>
      </c>
      <c r="B1296" s="7" t="s">
        <v>4081</v>
      </c>
      <c r="C1296" s="7" t="s">
        <v>4082</v>
      </c>
      <c r="D1296" s="7" t="s">
        <v>182</v>
      </c>
      <c r="E1296" s="7" t="s">
        <v>989</v>
      </c>
      <c r="F1296" s="160" t="s">
        <v>87</v>
      </c>
      <c r="G1296" s="160" t="s">
        <v>1016</v>
      </c>
      <c r="H1296" s="4"/>
      <c r="I1296" s="4"/>
      <c r="J1296" s="4"/>
      <c r="K1296" s="4"/>
      <c r="L1296" s="4"/>
      <c r="M1296" s="4"/>
      <c r="N1296" s="4"/>
      <c r="O1296" s="4"/>
      <c r="P1296" s="5">
        <f>IF(基本情報登録!$D$10="","",IF(基本情報登録!$D$10=登録データ!D1296,1,0))</f>
        <v>0</v>
      </c>
      <c r="Q1296" s="3"/>
      <c r="R1296" s="3"/>
    </row>
    <row r="1297" spans="1:18" x14ac:dyDescent="0.25">
      <c r="A1297" s="7">
        <v>1295</v>
      </c>
      <c r="B1297" s="7" t="s">
        <v>4083</v>
      </c>
      <c r="C1297" s="7" t="s">
        <v>2160</v>
      </c>
      <c r="D1297" s="7" t="s">
        <v>182</v>
      </c>
      <c r="E1297" s="7" t="s">
        <v>989</v>
      </c>
      <c r="F1297" s="160" t="s">
        <v>1089</v>
      </c>
      <c r="G1297" s="160" t="s">
        <v>4614</v>
      </c>
      <c r="H1297" s="4"/>
      <c r="I1297" s="4"/>
      <c r="J1297" s="4"/>
      <c r="K1297" s="4"/>
      <c r="L1297" s="4"/>
      <c r="M1297" s="4"/>
      <c r="N1297" s="4"/>
      <c r="O1297" s="4"/>
      <c r="P1297" s="5">
        <f>IF(基本情報登録!$D$10="","",IF(基本情報登録!$D$10=登録データ!D1297,1,0))</f>
        <v>0</v>
      </c>
      <c r="Q1297" s="3"/>
      <c r="R1297" s="3"/>
    </row>
    <row r="1298" spans="1:18" x14ac:dyDescent="0.25">
      <c r="A1298" s="7">
        <v>1296</v>
      </c>
      <c r="B1298" s="7" t="s">
        <v>1974</v>
      </c>
      <c r="C1298" s="7" t="s">
        <v>1975</v>
      </c>
      <c r="D1298" s="7" t="s">
        <v>182</v>
      </c>
      <c r="E1298" s="7" t="s">
        <v>188</v>
      </c>
      <c r="F1298" s="161" t="s">
        <v>118</v>
      </c>
      <c r="G1298" s="161" t="s">
        <v>734</v>
      </c>
      <c r="H1298" s="4"/>
      <c r="I1298" s="4"/>
      <c r="J1298" s="4"/>
      <c r="K1298" s="4"/>
      <c r="L1298" s="4"/>
      <c r="M1298" s="4"/>
      <c r="N1298" s="4"/>
      <c r="O1298" s="4"/>
      <c r="P1298" s="5">
        <f>IF(基本情報登録!$D$10="","",IF(基本情報登録!$D$10=登録データ!D1298,1,0))</f>
        <v>0</v>
      </c>
      <c r="Q1298" s="3"/>
      <c r="R1298" s="3"/>
    </row>
    <row r="1299" spans="1:18" x14ac:dyDescent="0.25">
      <c r="A1299" s="7">
        <v>1297</v>
      </c>
      <c r="B1299" s="7" t="s">
        <v>4084</v>
      </c>
      <c r="C1299" s="7" t="s">
        <v>4085</v>
      </c>
      <c r="D1299" s="7" t="s">
        <v>256</v>
      </c>
      <c r="E1299" s="7" t="s">
        <v>95</v>
      </c>
      <c r="F1299" s="161" t="s">
        <v>118</v>
      </c>
      <c r="G1299" s="161" t="s">
        <v>757</v>
      </c>
      <c r="H1299" s="4"/>
      <c r="I1299" s="4"/>
      <c r="J1299" s="4"/>
      <c r="K1299" s="4"/>
      <c r="L1299" s="4"/>
      <c r="M1299" s="4"/>
      <c r="N1299" s="4"/>
      <c r="O1299" s="4"/>
      <c r="P1299" s="5">
        <f>IF(基本情報登録!$D$10="","",IF(基本情報登録!$D$10=登録データ!D1299,1,0))</f>
        <v>0</v>
      </c>
      <c r="Q1299" s="3"/>
      <c r="R1299" s="3"/>
    </row>
    <row r="1300" spans="1:18" x14ac:dyDescent="0.25">
      <c r="A1300" s="7">
        <v>1298</v>
      </c>
      <c r="B1300" s="7" t="s">
        <v>2156</v>
      </c>
      <c r="C1300" s="7" t="s">
        <v>2157</v>
      </c>
      <c r="D1300" s="7" t="s">
        <v>256</v>
      </c>
      <c r="E1300" s="7" t="s">
        <v>95</v>
      </c>
      <c r="F1300" s="161" t="s">
        <v>118</v>
      </c>
      <c r="G1300" s="161" t="s">
        <v>445</v>
      </c>
      <c r="H1300" s="4"/>
      <c r="I1300" s="4"/>
      <c r="J1300" s="4"/>
      <c r="K1300" s="4"/>
      <c r="L1300" s="4"/>
      <c r="M1300" s="4"/>
      <c r="N1300" s="4"/>
      <c r="O1300" s="4"/>
      <c r="P1300" s="5">
        <f>IF(基本情報登録!$D$10="","",IF(基本情報登録!$D$10=登録データ!D1300,1,0))</f>
        <v>0</v>
      </c>
      <c r="Q1300" s="3"/>
      <c r="R1300" s="3"/>
    </row>
    <row r="1301" spans="1:18" x14ac:dyDescent="0.25">
      <c r="A1301" s="7">
        <v>1299</v>
      </c>
      <c r="B1301" s="7" t="s">
        <v>4086</v>
      </c>
      <c r="C1301" s="7" t="s">
        <v>4087</v>
      </c>
      <c r="D1301" s="7" t="s">
        <v>256</v>
      </c>
      <c r="E1301" s="7" t="s">
        <v>989</v>
      </c>
      <c r="F1301" s="161" t="s">
        <v>52</v>
      </c>
      <c r="G1301" s="161" t="s">
        <v>690</v>
      </c>
      <c r="H1301" s="4"/>
      <c r="I1301" s="4"/>
      <c r="J1301" s="4"/>
      <c r="K1301" s="4"/>
      <c r="L1301" s="4"/>
      <c r="M1301" s="4"/>
      <c r="N1301" s="4"/>
      <c r="O1301" s="4"/>
      <c r="P1301" s="5">
        <f>IF(基本情報登録!$D$10="","",IF(基本情報登録!$D$10=登録データ!D1301,1,0))</f>
        <v>0</v>
      </c>
      <c r="Q1301" s="3"/>
      <c r="R1301" s="3"/>
    </row>
    <row r="1302" spans="1:18" x14ac:dyDescent="0.25">
      <c r="A1302" s="7">
        <v>1300</v>
      </c>
      <c r="B1302" s="7" t="s">
        <v>2158</v>
      </c>
      <c r="C1302" s="7" t="s">
        <v>2159</v>
      </c>
      <c r="D1302" s="7" t="s">
        <v>256</v>
      </c>
      <c r="E1302" s="7" t="s">
        <v>188</v>
      </c>
      <c r="F1302" s="161" t="s">
        <v>96</v>
      </c>
      <c r="G1302" s="161" t="s">
        <v>97</v>
      </c>
      <c r="H1302" s="4"/>
      <c r="I1302" s="4"/>
      <c r="J1302" s="4"/>
      <c r="K1302" s="4"/>
      <c r="L1302" s="4"/>
      <c r="M1302" s="4"/>
      <c r="N1302" s="4"/>
      <c r="O1302" s="4"/>
      <c r="P1302" s="5">
        <f>IF(基本情報登録!$D$10="","",IF(基本情報登録!$D$10=登録データ!D1302,1,0))</f>
        <v>0</v>
      </c>
      <c r="Q1302" s="3"/>
      <c r="R1302" s="3"/>
    </row>
    <row r="1303" spans="1:18" x14ac:dyDescent="0.25">
      <c r="A1303" s="7">
        <v>1301</v>
      </c>
      <c r="B1303" s="7" t="s">
        <v>4088</v>
      </c>
      <c r="C1303" s="7" t="s">
        <v>4089</v>
      </c>
      <c r="D1303" s="7" t="s">
        <v>256</v>
      </c>
      <c r="E1303" s="7" t="s">
        <v>989</v>
      </c>
      <c r="F1303" s="161" t="s">
        <v>52</v>
      </c>
      <c r="G1303" s="161" t="s">
        <v>420</v>
      </c>
      <c r="H1303" s="4"/>
      <c r="I1303" s="4"/>
      <c r="J1303" s="4"/>
      <c r="K1303" s="4"/>
      <c r="L1303" s="4"/>
      <c r="M1303" s="4"/>
      <c r="N1303" s="4"/>
      <c r="O1303" s="4"/>
      <c r="P1303" s="5">
        <f>IF(基本情報登録!$D$10="","",IF(基本情報登録!$D$10=登録データ!D1303,1,0))</f>
        <v>0</v>
      </c>
      <c r="Q1303" s="3"/>
      <c r="R1303" s="3"/>
    </row>
    <row r="1304" spans="1:18" x14ac:dyDescent="0.25">
      <c r="A1304" s="10">
        <v>1302</v>
      </c>
      <c r="B1304" s="10" t="s">
        <v>4090</v>
      </c>
      <c r="C1304" s="10" t="s">
        <v>4091</v>
      </c>
      <c r="D1304" s="10" t="s">
        <v>4471</v>
      </c>
      <c r="E1304" s="10" t="s">
        <v>60</v>
      </c>
      <c r="F1304" s="161" t="s">
        <v>52</v>
      </c>
      <c r="G1304" s="161" t="s">
        <v>310</v>
      </c>
      <c r="H1304" s="4"/>
      <c r="I1304" s="4"/>
      <c r="J1304" s="4"/>
      <c r="K1304" s="4"/>
      <c r="L1304" s="4"/>
      <c r="M1304" s="4"/>
      <c r="N1304" s="4"/>
      <c r="O1304" s="4"/>
      <c r="P1304" s="5">
        <f>IF(基本情報登録!$D$10="","",IF(基本情報登録!$D$10=登録データ!D1304,1,0))</f>
        <v>0</v>
      </c>
      <c r="Q1304" s="3"/>
      <c r="R1304" s="3"/>
    </row>
    <row r="1305" spans="1:18" x14ac:dyDescent="0.25">
      <c r="A1305" s="10">
        <v>1303</v>
      </c>
      <c r="B1305" s="10" t="s">
        <v>4092</v>
      </c>
      <c r="C1305" s="10" t="s">
        <v>4093</v>
      </c>
      <c r="D1305" s="10" t="s">
        <v>4471</v>
      </c>
      <c r="E1305" s="10" t="s">
        <v>60</v>
      </c>
      <c r="F1305" s="161" t="s">
        <v>52</v>
      </c>
      <c r="G1305" s="161" t="s">
        <v>4615</v>
      </c>
      <c r="H1305" s="4"/>
      <c r="I1305" s="4"/>
      <c r="J1305" s="4"/>
      <c r="K1305" s="4"/>
      <c r="L1305" s="4"/>
      <c r="M1305" s="4"/>
      <c r="N1305" s="4"/>
      <c r="O1305" s="4"/>
      <c r="P1305" s="5">
        <f>IF(基本情報登録!$D$10="","",IF(基本情報登録!$D$10=登録データ!D1305,1,0))</f>
        <v>0</v>
      </c>
      <c r="Q1305" s="3"/>
      <c r="R1305" s="3"/>
    </row>
    <row r="1306" spans="1:18" x14ac:dyDescent="0.25">
      <c r="A1306" s="10">
        <v>1304</v>
      </c>
      <c r="B1306" s="10" t="s">
        <v>4094</v>
      </c>
      <c r="C1306" s="10" t="s">
        <v>4095</v>
      </c>
      <c r="D1306" s="10" t="s">
        <v>202</v>
      </c>
      <c r="E1306" s="10" t="s">
        <v>36</v>
      </c>
      <c r="F1306" s="161" t="s">
        <v>166</v>
      </c>
      <c r="G1306" s="161" t="s">
        <v>946</v>
      </c>
      <c r="H1306" s="4"/>
      <c r="I1306" s="4"/>
      <c r="J1306" s="4"/>
      <c r="K1306" s="4"/>
      <c r="L1306" s="4"/>
      <c r="M1306" s="4"/>
      <c r="N1306" s="4"/>
      <c r="O1306" s="4"/>
      <c r="P1306" s="5">
        <f>IF(基本情報登録!$D$10="","",IF(基本情報登録!$D$10=登録データ!D1306,1,0))</f>
        <v>0</v>
      </c>
      <c r="Q1306" s="3"/>
      <c r="R1306" s="3"/>
    </row>
    <row r="1307" spans="1:18" x14ac:dyDescent="0.25">
      <c r="A1307" s="10">
        <v>1305</v>
      </c>
      <c r="B1307" s="10" t="s">
        <v>1123</v>
      </c>
      <c r="C1307" s="10" t="s">
        <v>1124</v>
      </c>
      <c r="D1307" s="10" t="s">
        <v>202</v>
      </c>
      <c r="E1307" s="10" t="s">
        <v>60</v>
      </c>
      <c r="F1307" s="161" t="s">
        <v>166</v>
      </c>
      <c r="G1307" s="161" t="s">
        <v>918</v>
      </c>
      <c r="H1307" s="4"/>
      <c r="I1307" s="4"/>
      <c r="J1307" s="4"/>
      <c r="K1307" s="4"/>
      <c r="L1307" s="4"/>
      <c r="M1307" s="4"/>
      <c r="N1307" s="4"/>
      <c r="O1307" s="4"/>
      <c r="P1307" s="5">
        <f>IF(基本情報登録!$D$10="","",IF(基本情報登録!$D$10=登録データ!D1307,1,0))</f>
        <v>0</v>
      </c>
      <c r="Q1307" s="3"/>
      <c r="R1307" s="3"/>
    </row>
    <row r="1308" spans="1:18" x14ac:dyDescent="0.25">
      <c r="A1308" s="10">
        <v>1306</v>
      </c>
      <c r="B1308" s="10" t="s">
        <v>1125</v>
      </c>
      <c r="C1308" s="10" t="s">
        <v>1126</v>
      </c>
      <c r="D1308" s="10" t="s">
        <v>202</v>
      </c>
      <c r="E1308" s="10" t="s">
        <v>60</v>
      </c>
      <c r="F1308" s="161" t="s">
        <v>96</v>
      </c>
      <c r="G1308" s="161" t="s">
        <v>792</v>
      </c>
      <c r="H1308" s="4"/>
      <c r="I1308" s="4"/>
      <c r="J1308" s="4"/>
      <c r="K1308" s="4"/>
      <c r="L1308" s="4"/>
      <c r="M1308" s="4"/>
      <c r="N1308" s="4"/>
      <c r="O1308" s="4"/>
      <c r="P1308" s="5">
        <f>IF(基本情報登録!$D$10="","",IF(基本情報登録!$D$10=登録データ!D1308,1,0))</f>
        <v>0</v>
      </c>
      <c r="Q1308" s="3"/>
      <c r="R1308" s="3"/>
    </row>
    <row r="1309" spans="1:18" x14ac:dyDescent="0.25">
      <c r="A1309" s="10">
        <v>1307</v>
      </c>
      <c r="B1309" s="10" t="s">
        <v>4096</v>
      </c>
      <c r="C1309" s="10" t="s">
        <v>4097</v>
      </c>
      <c r="D1309" s="10" t="s">
        <v>202</v>
      </c>
      <c r="E1309" s="10" t="s">
        <v>989</v>
      </c>
      <c r="F1309" s="161" t="s">
        <v>52</v>
      </c>
      <c r="G1309" s="161" t="s">
        <v>4616</v>
      </c>
      <c r="H1309" s="4"/>
      <c r="I1309" s="4"/>
      <c r="J1309" s="4"/>
      <c r="K1309" s="4"/>
      <c r="L1309" s="4"/>
      <c r="M1309" s="4"/>
      <c r="N1309" s="4"/>
      <c r="O1309" s="4"/>
      <c r="P1309" s="5">
        <f>IF(基本情報登録!$D$10="","",IF(基本情報登録!$D$10=登録データ!D1309,1,0))</f>
        <v>0</v>
      </c>
      <c r="Q1309" s="3"/>
      <c r="R1309" s="3"/>
    </row>
    <row r="1310" spans="1:18" x14ac:dyDescent="0.25">
      <c r="A1310" s="10">
        <v>1308</v>
      </c>
      <c r="B1310" s="10" t="s">
        <v>4098</v>
      </c>
      <c r="C1310" s="10" t="s">
        <v>4099</v>
      </c>
      <c r="D1310" s="10" t="s">
        <v>232</v>
      </c>
      <c r="E1310" s="10" t="s">
        <v>989</v>
      </c>
      <c r="F1310" s="161" t="s">
        <v>166</v>
      </c>
      <c r="G1310" s="161" t="s">
        <v>4617</v>
      </c>
      <c r="H1310" s="4"/>
      <c r="I1310" s="4"/>
      <c r="J1310" s="4"/>
      <c r="K1310" s="4"/>
      <c r="L1310" s="4"/>
      <c r="M1310" s="4"/>
      <c r="N1310" s="4"/>
      <c r="O1310" s="4"/>
      <c r="P1310" s="5">
        <f>IF(基本情報登録!$D$10="","",IF(基本情報登録!$D$10=登録データ!D1310,1,0))</f>
        <v>0</v>
      </c>
      <c r="Q1310" s="3"/>
      <c r="R1310" s="3"/>
    </row>
    <row r="1311" spans="1:18" x14ac:dyDescent="0.25">
      <c r="A1311" s="10">
        <v>1309</v>
      </c>
      <c r="B1311" s="10" t="s">
        <v>4100</v>
      </c>
      <c r="C1311" s="10" t="s">
        <v>4101</v>
      </c>
      <c r="D1311" s="10" t="s">
        <v>83</v>
      </c>
      <c r="E1311" s="10" t="s">
        <v>989</v>
      </c>
      <c r="F1311" s="161" t="s">
        <v>96</v>
      </c>
      <c r="G1311" s="161" t="s">
        <v>571</v>
      </c>
      <c r="H1311" s="4"/>
      <c r="I1311" s="4"/>
      <c r="J1311" s="4"/>
      <c r="K1311" s="4"/>
      <c r="L1311" s="4"/>
      <c r="M1311" s="4"/>
      <c r="N1311" s="4"/>
      <c r="O1311" s="4"/>
      <c r="P1311" s="5">
        <f>IF(基本情報登録!$D$10="","",IF(基本情報登録!$D$10=登録データ!D1311,1,0))</f>
        <v>0</v>
      </c>
      <c r="Q1311" s="3"/>
      <c r="R1311" s="3"/>
    </row>
    <row r="1312" spans="1:18" x14ac:dyDescent="0.25">
      <c r="A1312" s="10">
        <v>1310</v>
      </c>
      <c r="B1312" s="10" t="s">
        <v>4102</v>
      </c>
      <c r="C1312" s="10" t="s">
        <v>4103</v>
      </c>
      <c r="D1312" s="10" t="s">
        <v>278</v>
      </c>
      <c r="E1312" s="10" t="s">
        <v>989</v>
      </c>
      <c r="F1312" s="161" t="s">
        <v>131</v>
      </c>
      <c r="G1312" s="161" t="s">
        <v>4618</v>
      </c>
      <c r="H1312" s="4"/>
      <c r="I1312" s="4"/>
      <c r="J1312" s="4"/>
      <c r="K1312" s="4"/>
      <c r="L1312" s="4"/>
      <c r="M1312" s="4"/>
      <c r="N1312" s="4"/>
      <c r="O1312" s="4"/>
      <c r="P1312" s="5">
        <f>IF(基本情報登録!$D$10="","",IF(基本情報登録!$D$10=登録データ!D1312,1,0))</f>
        <v>0</v>
      </c>
      <c r="Q1312" s="3"/>
      <c r="R1312" s="3"/>
    </row>
    <row r="1313" spans="1:18" x14ac:dyDescent="0.25">
      <c r="A1313" s="10">
        <v>1311</v>
      </c>
      <c r="B1313" s="10" t="s">
        <v>4104</v>
      </c>
      <c r="C1313" s="10" t="s">
        <v>4105</v>
      </c>
      <c r="D1313" s="10" t="s">
        <v>278</v>
      </c>
      <c r="E1313" s="10" t="s">
        <v>989</v>
      </c>
      <c r="F1313" s="161" t="s">
        <v>166</v>
      </c>
      <c r="G1313" s="161" t="s">
        <v>4619</v>
      </c>
      <c r="H1313" s="4"/>
      <c r="I1313" s="4"/>
      <c r="J1313" s="4"/>
      <c r="K1313" s="4"/>
      <c r="L1313" s="4"/>
      <c r="M1313" s="4"/>
      <c r="N1313" s="4"/>
      <c r="O1313" s="4"/>
      <c r="P1313" s="5">
        <f>IF(基本情報登録!$D$10="","",IF(基本情報登録!$D$10=登録データ!D1313,1,0))</f>
        <v>0</v>
      </c>
      <c r="Q1313" s="3"/>
      <c r="R1313" s="3"/>
    </row>
    <row r="1314" spans="1:18" x14ac:dyDescent="0.25">
      <c r="A1314" s="10">
        <v>1312</v>
      </c>
      <c r="B1314" s="10" t="s">
        <v>4106</v>
      </c>
      <c r="C1314" s="10" t="s">
        <v>4107</v>
      </c>
      <c r="D1314" s="10" t="s">
        <v>278</v>
      </c>
      <c r="E1314" s="10" t="s">
        <v>989</v>
      </c>
      <c r="F1314" s="161" t="s">
        <v>131</v>
      </c>
      <c r="G1314" s="161" t="s">
        <v>1535</v>
      </c>
      <c r="H1314" s="4"/>
      <c r="I1314" s="4"/>
      <c r="J1314" s="4"/>
      <c r="K1314" s="4"/>
      <c r="L1314" s="4"/>
      <c r="M1314" s="4"/>
      <c r="N1314" s="4"/>
      <c r="O1314" s="4"/>
      <c r="P1314" s="5">
        <f>IF(基本情報登録!$D$10="","",IF(基本情報登録!$D$10=登録データ!D1314,1,0))</f>
        <v>0</v>
      </c>
      <c r="Q1314" s="3"/>
      <c r="R1314" s="3"/>
    </row>
    <row r="1315" spans="1:18" x14ac:dyDescent="0.25">
      <c r="A1315" s="10" t="s">
        <v>4108</v>
      </c>
      <c r="B1315" s="10" t="s">
        <v>4109</v>
      </c>
      <c r="C1315" s="10" t="s">
        <v>4110</v>
      </c>
      <c r="D1315" s="7" t="s">
        <v>168</v>
      </c>
      <c r="E1315" s="10" t="s">
        <v>4472</v>
      </c>
      <c r="F1315" s="161" t="s">
        <v>28</v>
      </c>
      <c r="G1315" s="161" t="s">
        <v>1684</v>
      </c>
      <c r="H1315" s="4"/>
      <c r="I1315" s="4"/>
      <c r="J1315" s="4"/>
      <c r="K1315" s="4"/>
      <c r="L1315" s="4"/>
      <c r="M1315" s="4"/>
      <c r="N1315" s="4"/>
      <c r="O1315" s="4"/>
      <c r="P1315" s="5">
        <f>IF(基本情報登録!$D$10="","",IF(基本情報登録!$D$10=登録データ!D1315,1,0))</f>
        <v>1</v>
      </c>
      <c r="Q1315" s="3"/>
      <c r="R1315" s="3"/>
    </row>
    <row r="1316" spans="1:18" x14ac:dyDescent="0.25">
      <c r="A1316" s="10">
        <v>1314</v>
      </c>
      <c r="B1316" s="10" t="s">
        <v>4111</v>
      </c>
      <c r="C1316" s="10" t="s">
        <v>4112</v>
      </c>
      <c r="D1316" s="10" t="s">
        <v>357</v>
      </c>
      <c r="E1316" s="10" t="s">
        <v>989</v>
      </c>
      <c r="F1316" s="161" t="s">
        <v>87</v>
      </c>
      <c r="G1316" s="161" t="s">
        <v>88</v>
      </c>
      <c r="H1316" s="4"/>
      <c r="I1316" s="4"/>
      <c r="J1316" s="4"/>
      <c r="K1316" s="4"/>
      <c r="L1316" s="4"/>
      <c r="M1316" s="4"/>
      <c r="N1316" s="4"/>
      <c r="O1316" s="4"/>
      <c r="P1316" s="5">
        <f>IF(基本情報登録!$D$10="","",IF(基本情報登録!$D$10=登録データ!D1316,1,0))</f>
        <v>0</v>
      </c>
      <c r="Q1316" s="3"/>
      <c r="R1316" s="3"/>
    </row>
    <row r="1317" spans="1:18" x14ac:dyDescent="0.25">
      <c r="A1317" s="10">
        <v>1315</v>
      </c>
      <c r="B1317" s="10" t="s">
        <v>4113</v>
      </c>
      <c r="C1317" s="10" t="s">
        <v>4114</v>
      </c>
      <c r="D1317" s="10" t="s">
        <v>221</v>
      </c>
      <c r="E1317" s="10" t="s">
        <v>989</v>
      </c>
      <c r="F1317" s="161" t="s">
        <v>87</v>
      </c>
      <c r="G1317" s="161" t="s">
        <v>4620</v>
      </c>
      <c r="H1317" s="4"/>
      <c r="I1317" s="4"/>
      <c r="J1317" s="4"/>
      <c r="K1317" s="4"/>
      <c r="L1317" s="4"/>
      <c r="M1317" s="4"/>
      <c r="N1317" s="4"/>
      <c r="O1317" s="4"/>
      <c r="P1317" s="5">
        <f>IF(基本情報登録!$D$10="","",IF(基本情報登録!$D$10=登録データ!D1317,1,0))</f>
        <v>0</v>
      </c>
      <c r="Q1317" s="3"/>
      <c r="R1317" s="3"/>
    </row>
    <row r="1318" spans="1:18" x14ac:dyDescent="0.25">
      <c r="A1318" s="10">
        <v>1316</v>
      </c>
      <c r="B1318" s="10" t="s">
        <v>4115</v>
      </c>
      <c r="C1318" s="10" t="s">
        <v>4116</v>
      </c>
      <c r="D1318" s="10" t="s">
        <v>221</v>
      </c>
      <c r="E1318" s="10" t="s">
        <v>989</v>
      </c>
      <c r="F1318" s="161" t="s">
        <v>87</v>
      </c>
      <c r="G1318" s="161" t="s">
        <v>2214</v>
      </c>
      <c r="H1318" s="4"/>
      <c r="I1318" s="4"/>
      <c r="J1318" s="4"/>
      <c r="K1318" s="4"/>
      <c r="L1318" s="4"/>
      <c r="M1318" s="4"/>
      <c r="N1318" s="4"/>
      <c r="O1318" s="4"/>
      <c r="P1318" s="5">
        <f>IF(基本情報登録!$D$10="","",IF(基本情報登録!$D$10=登録データ!D1318,1,0))</f>
        <v>0</v>
      </c>
      <c r="Q1318" s="3"/>
      <c r="R1318" s="3"/>
    </row>
    <row r="1319" spans="1:18" x14ac:dyDescent="0.25">
      <c r="A1319" s="10">
        <v>1317</v>
      </c>
      <c r="B1319" s="10" t="s">
        <v>4117</v>
      </c>
      <c r="C1319" s="10" t="s">
        <v>651</v>
      </c>
      <c r="D1319" s="10" t="s">
        <v>221</v>
      </c>
      <c r="E1319" s="10" t="s">
        <v>989</v>
      </c>
      <c r="F1319" s="161" t="s">
        <v>96</v>
      </c>
      <c r="G1319" s="161" t="s">
        <v>97</v>
      </c>
      <c r="H1319" s="4"/>
      <c r="I1319" s="4"/>
      <c r="J1319" s="4"/>
      <c r="K1319" s="4"/>
      <c r="L1319" s="4"/>
      <c r="M1319" s="4"/>
      <c r="N1319" s="4"/>
      <c r="O1319" s="4"/>
      <c r="P1319" s="5">
        <f>IF(基本情報登録!$D$10="","",IF(基本情報登録!$D$10=登録データ!D1319,1,0))</f>
        <v>0</v>
      </c>
      <c r="Q1319" s="3"/>
      <c r="R1319" s="3"/>
    </row>
    <row r="1320" spans="1:18" x14ac:dyDescent="0.25">
      <c r="A1320" s="10">
        <v>1318</v>
      </c>
      <c r="B1320" s="10" t="s">
        <v>4118</v>
      </c>
      <c r="C1320" s="10" t="s">
        <v>4119</v>
      </c>
      <c r="D1320" s="10" t="s">
        <v>388</v>
      </c>
      <c r="E1320" s="10" t="s">
        <v>989</v>
      </c>
      <c r="F1320" s="161" t="s">
        <v>96</v>
      </c>
      <c r="G1320" s="161" t="s">
        <v>999</v>
      </c>
      <c r="H1320" s="4"/>
      <c r="I1320" s="4"/>
      <c r="J1320" s="4"/>
      <c r="K1320" s="4"/>
      <c r="L1320" s="4"/>
      <c r="M1320" s="4"/>
      <c r="N1320" s="4"/>
      <c r="O1320" s="4"/>
      <c r="P1320" s="5">
        <f>IF(基本情報登録!$D$10="","",IF(基本情報登録!$D$10=登録データ!D1320,1,0))</f>
        <v>0</v>
      </c>
      <c r="Q1320" s="3"/>
      <c r="R1320" s="3"/>
    </row>
    <row r="1321" spans="1:18" x14ac:dyDescent="0.25">
      <c r="A1321" s="10">
        <v>1319</v>
      </c>
      <c r="B1321" s="10" t="s">
        <v>4120</v>
      </c>
      <c r="C1321" s="10" t="s">
        <v>4121</v>
      </c>
      <c r="D1321" s="10" t="s">
        <v>388</v>
      </c>
      <c r="E1321" s="10" t="s">
        <v>989</v>
      </c>
      <c r="F1321" s="161" t="s">
        <v>52</v>
      </c>
      <c r="G1321" s="161" t="s">
        <v>496</v>
      </c>
      <c r="H1321" s="4"/>
      <c r="I1321" s="4"/>
      <c r="J1321" s="4"/>
      <c r="K1321" s="4"/>
      <c r="L1321" s="4"/>
      <c r="M1321" s="4"/>
      <c r="N1321" s="4"/>
      <c r="O1321" s="4"/>
      <c r="P1321" s="5">
        <f>IF(基本情報登録!$D$10="","",IF(基本情報登録!$D$10=登録データ!D1321,1,0))</f>
        <v>0</v>
      </c>
      <c r="Q1321" s="3"/>
      <c r="R1321" s="3"/>
    </row>
    <row r="1322" spans="1:18" x14ac:dyDescent="0.25">
      <c r="A1322" s="10">
        <v>1320</v>
      </c>
      <c r="B1322" s="10" t="s">
        <v>4122</v>
      </c>
      <c r="C1322" s="10" t="s">
        <v>4123</v>
      </c>
      <c r="D1322" s="10" t="s">
        <v>388</v>
      </c>
      <c r="E1322" s="10" t="s">
        <v>989</v>
      </c>
      <c r="F1322" s="161" t="s">
        <v>166</v>
      </c>
      <c r="G1322" s="161" t="s">
        <v>255</v>
      </c>
      <c r="H1322" s="4"/>
      <c r="I1322" s="4"/>
      <c r="J1322" s="4"/>
      <c r="K1322" s="4"/>
      <c r="L1322" s="4"/>
      <c r="M1322" s="4"/>
      <c r="N1322" s="4"/>
      <c r="O1322" s="4"/>
      <c r="P1322" s="5">
        <f>IF(基本情報登録!$D$10="","",IF(基本情報登録!$D$10=登録データ!D1322,1,0))</f>
        <v>0</v>
      </c>
      <c r="Q1322" s="3"/>
      <c r="R1322" s="3"/>
    </row>
    <row r="1323" spans="1:18" x14ac:dyDescent="0.25">
      <c r="A1323" s="10">
        <v>1321</v>
      </c>
      <c r="B1323" s="10" t="s">
        <v>4124</v>
      </c>
      <c r="C1323" s="10" t="s">
        <v>4125</v>
      </c>
      <c r="D1323" s="10" t="s">
        <v>388</v>
      </c>
      <c r="E1323" s="10" t="s">
        <v>989</v>
      </c>
      <c r="F1323" s="161" t="s">
        <v>421</v>
      </c>
      <c r="G1323" s="161" t="s">
        <v>4621</v>
      </c>
      <c r="H1323" s="4"/>
      <c r="I1323" s="4"/>
      <c r="J1323" s="4"/>
      <c r="K1323" s="4"/>
      <c r="L1323" s="4"/>
      <c r="M1323" s="4"/>
      <c r="N1323" s="4"/>
      <c r="O1323" s="4"/>
      <c r="P1323" s="5">
        <f>IF(基本情報登録!$D$10="","",IF(基本情報登録!$D$10=登録データ!D1323,1,0))</f>
        <v>0</v>
      </c>
      <c r="Q1323" s="3"/>
      <c r="R1323" s="3"/>
    </row>
    <row r="1324" spans="1:18" x14ac:dyDescent="0.25">
      <c r="A1324" s="10">
        <v>1322</v>
      </c>
      <c r="B1324" s="10" t="s">
        <v>4126</v>
      </c>
      <c r="C1324" s="10" t="s">
        <v>4127</v>
      </c>
      <c r="D1324" s="10" t="s">
        <v>388</v>
      </c>
      <c r="E1324" s="10" t="s">
        <v>989</v>
      </c>
      <c r="F1324" s="161" t="s">
        <v>131</v>
      </c>
      <c r="G1324" s="161" t="s">
        <v>1535</v>
      </c>
      <c r="H1324" s="4"/>
      <c r="I1324" s="4"/>
      <c r="J1324" s="4"/>
      <c r="K1324" s="4"/>
      <c r="L1324" s="4"/>
      <c r="M1324" s="4"/>
      <c r="N1324" s="4"/>
      <c r="O1324" s="4"/>
      <c r="P1324" s="5">
        <f>IF(基本情報登録!$D$10="","",IF(基本情報登録!$D$10=登録データ!D1324,1,0))</f>
        <v>0</v>
      </c>
      <c r="Q1324" s="3"/>
      <c r="R1324" s="3"/>
    </row>
    <row r="1325" spans="1:18" x14ac:dyDescent="0.25">
      <c r="A1325" s="10">
        <v>1323</v>
      </c>
      <c r="B1325" s="10" t="s">
        <v>4128</v>
      </c>
      <c r="C1325" s="10" t="s">
        <v>4129</v>
      </c>
      <c r="D1325" s="10" t="s">
        <v>388</v>
      </c>
      <c r="E1325" s="10" t="s">
        <v>989</v>
      </c>
      <c r="F1325" s="161" t="s">
        <v>131</v>
      </c>
      <c r="G1325" s="161" t="s">
        <v>745</v>
      </c>
      <c r="H1325" s="4"/>
      <c r="I1325" s="4"/>
      <c r="J1325" s="4"/>
      <c r="K1325" s="4"/>
      <c r="L1325" s="4"/>
      <c r="M1325" s="4"/>
      <c r="N1325" s="4"/>
      <c r="O1325" s="4"/>
      <c r="P1325" s="5">
        <f>IF(基本情報登録!$D$10="","",IF(基本情報登録!$D$10=登録データ!D1325,1,0))</f>
        <v>0</v>
      </c>
      <c r="Q1325" s="3"/>
      <c r="R1325" s="3"/>
    </row>
    <row r="1326" spans="1:18" s="96" customFormat="1" x14ac:dyDescent="0.25">
      <c r="A1326" s="10">
        <v>1324</v>
      </c>
      <c r="B1326" s="10" t="s">
        <v>4130</v>
      </c>
      <c r="C1326" s="10" t="s">
        <v>4131</v>
      </c>
      <c r="D1326" s="10" t="s">
        <v>388</v>
      </c>
      <c r="E1326" s="10" t="s">
        <v>989</v>
      </c>
      <c r="F1326" s="161" t="s">
        <v>96</v>
      </c>
      <c r="G1326" s="161" t="s">
        <v>874</v>
      </c>
      <c r="P1326" s="5"/>
    </row>
    <row r="1327" spans="1:18" s="96" customFormat="1" x14ac:dyDescent="0.25">
      <c r="A1327" s="10">
        <v>1325</v>
      </c>
      <c r="B1327" s="10" t="s">
        <v>494</v>
      </c>
      <c r="C1327" s="10" t="s">
        <v>495</v>
      </c>
      <c r="D1327" s="10" t="s">
        <v>202</v>
      </c>
      <c r="E1327" s="10" t="s">
        <v>95</v>
      </c>
      <c r="F1327" s="161" t="s">
        <v>143</v>
      </c>
      <c r="G1327" s="161" t="s">
        <v>2282</v>
      </c>
      <c r="P1327" s="5"/>
    </row>
    <row r="1328" spans="1:18" s="96" customFormat="1" x14ac:dyDescent="0.25">
      <c r="A1328" s="10">
        <v>1326</v>
      </c>
      <c r="B1328" s="10" t="s">
        <v>4132</v>
      </c>
      <c r="C1328" s="10" t="s">
        <v>4133</v>
      </c>
      <c r="D1328" s="10" t="s">
        <v>202</v>
      </c>
      <c r="E1328" s="10" t="s">
        <v>989</v>
      </c>
      <c r="F1328" s="161" t="s">
        <v>143</v>
      </c>
      <c r="G1328" s="161" t="s">
        <v>2282</v>
      </c>
      <c r="P1328" s="5"/>
    </row>
    <row r="1329" spans="1:18" s="96" customFormat="1" x14ac:dyDescent="0.25">
      <c r="A1329" s="10">
        <v>1327</v>
      </c>
      <c r="B1329" s="10" t="s">
        <v>4134</v>
      </c>
      <c r="C1329" s="10" t="s">
        <v>4135</v>
      </c>
      <c r="D1329" s="10" t="s">
        <v>202</v>
      </c>
      <c r="E1329" s="10" t="s">
        <v>989</v>
      </c>
      <c r="F1329" s="161" t="s">
        <v>52</v>
      </c>
      <c r="G1329" s="161" t="s">
        <v>4622</v>
      </c>
      <c r="P1329" s="5"/>
    </row>
    <row r="1330" spans="1:18" s="96" customFormat="1" x14ac:dyDescent="0.25">
      <c r="A1330" s="10">
        <v>1328</v>
      </c>
      <c r="B1330" s="10" t="s">
        <v>4136</v>
      </c>
      <c r="C1330" s="10" t="s">
        <v>4137</v>
      </c>
      <c r="D1330" s="10" t="s">
        <v>243</v>
      </c>
      <c r="E1330" s="10" t="s">
        <v>989</v>
      </c>
      <c r="F1330" s="161" t="s">
        <v>96</v>
      </c>
      <c r="G1330" s="161" t="s">
        <v>571</v>
      </c>
      <c r="P1330" s="5"/>
    </row>
    <row r="1331" spans="1:18" s="96" customFormat="1" x14ac:dyDescent="0.25">
      <c r="A1331" s="10">
        <v>1329</v>
      </c>
      <c r="B1331" s="10" t="s">
        <v>4138</v>
      </c>
      <c r="C1331" s="10" t="s">
        <v>4139</v>
      </c>
      <c r="D1331" s="10" t="s">
        <v>243</v>
      </c>
      <c r="E1331" s="10" t="s">
        <v>989</v>
      </c>
      <c r="F1331" s="161" t="s">
        <v>166</v>
      </c>
      <c r="G1331" s="161" t="s">
        <v>512</v>
      </c>
      <c r="P1331" s="5"/>
    </row>
    <row r="1332" spans="1:18" s="96" customFormat="1" x14ac:dyDescent="0.25">
      <c r="A1332" s="10">
        <v>1330</v>
      </c>
      <c r="B1332" s="10" t="s">
        <v>1878</v>
      </c>
      <c r="C1332" s="10" t="s">
        <v>1879</v>
      </c>
      <c r="D1332" s="10" t="s">
        <v>400</v>
      </c>
      <c r="E1332" s="10" t="s">
        <v>95</v>
      </c>
      <c r="F1332" s="161" t="s">
        <v>131</v>
      </c>
      <c r="G1332" s="161" t="s">
        <v>2525</v>
      </c>
      <c r="P1332" s="5"/>
    </row>
    <row r="1333" spans="1:18" s="96" customFormat="1" x14ac:dyDescent="0.25">
      <c r="A1333" s="10">
        <v>1331</v>
      </c>
      <c r="B1333" s="10" t="s">
        <v>4140</v>
      </c>
      <c r="C1333" s="10" t="s">
        <v>4141</v>
      </c>
      <c r="D1333" s="10" t="s">
        <v>400</v>
      </c>
      <c r="E1333" s="10" t="s">
        <v>989</v>
      </c>
      <c r="F1333" s="161" t="s">
        <v>52</v>
      </c>
      <c r="G1333" s="161" t="s">
        <v>4623</v>
      </c>
      <c r="P1333" s="5"/>
    </row>
    <row r="1334" spans="1:18" s="96" customFormat="1" x14ac:dyDescent="0.25">
      <c r="A1334" s="10">
        <v>1332</v>
      </c>
      <c r="B1334" s="10" t="s">
        <v>2432</v>
      </c>
      <c r="C1334" s="10" t="s">
        <v>2433</v>
      </c>
      <c r="D1334" s="10" t="s">
        <v>400</v>
      </c>
      <c r="E1334" s="10" t="s">
        <v>188</v>
      </c>
      <c r="F1334" s="161" t="s">
        <v>52</v>
      </c>
      <c r="G1334" s="161" t="s">
        <v>4624</v>
      </c>
      <c r="P1334" s="5"/>
    </row>
    <row r="1335" spans="1:18" s="96" customFormat="1" x14ac:dyDescent="0.25">
      <c r="A1335" s="10">
        <v>1333</v>
      </c>
      <c r="B1335" s="10" t="s">
        <v>4142</v>
      </c>
      <c r="C1335" s="10" t="s">
        <v>4143</v>
      </c>
      <c r="D1335" s="10" t="s">
        <v>249</v>
      </c>
      <c r="E1335" s="10" t="s">
        <v>989</v>
      </c>
      <c r="F1335" s="161" t="s">
        <v>166</v>
      </c>
      <c r="G1335" s="161" t="s">
        <v>1629</v>
      </c>
      <c r="P1335" s="5"/>
    </row>
    <row r="1336" spans="1:18" s="96" customFormat="1" x14ac:dyDescent="0.25">
      <c r="A1336" s="10">
        <v>1334</v>
      </c>
      <c r="B1336" s="10" t="s">
        <v>4144</v>
      </c>
      <c r="C1336" s="10" t="s">
        <v>4145</v>
      </c>
      <c r="D1336" s="10" t="s">
        <v>232</v>
      </c>
      <c r="E1336" s="10" t="s">
        <v>225</v>
      </c>
      <c r="F1336" s="161" t="s">
        <v>28</v>
      </c>
      <c r="G1336" s="161" t="s">
        <v>2167</v>
      </c>
      <c r="P1336" s="5"/>
    </row>
    <row r="1337" spans="1:18" s="96" customFormat="1" x14ac:dyDescent="0.25">
      <c r="A1337" s="10">
        <v>1335</v>
      </c>
      <c r="B1337" s="10" t="s">
        <v>4146</v>
      </c>
      <c r="C1337" s="10" t="s">
        <v>4147</v>
      </c>
      <c r="D1337" s="10" t="s">
        <v>232</v>
      </c>
      <c r="E1337" s="10" t="s">
        <v>225</v>
      </c>
      <c r="F1337" s="161" t="s">
        <v>151</v>
      </c>
      <c r="G1337" s="161" t="s">
        <v>2630</v>
      </c>
      <c r="P1337" s="5"/>
    </row>
    <row r="1338" spans="1:18" x14ac:dyDescent="0.25">
      <c r="A1338" s="10">
        <v>1336</v>
      </c>
      <c r="B1338" s="10" t="s">
        <v>4148</v>
      </c>
      <c r="C1338" s="10" t="s">
        <v>4149</v>
      </c>
      <c r="D1338" s="10" t="s">
        <v>145</v>
      </c>
      <c r="E1338" s="10" t="s">
        <v>989</v>
      </c>
      <c r="F1338" s="160" t="s">
        <v>143</v>
      </c>
      <c r="G1338" s="160" t="s">
        <v>4625</v>
      </c>
      <c r="H1338" s="4"/>
      <c r="I1338" s="4"/>
      <c r="J1338" s="4"/>
      <c r="K1338" s="4"/>
      <c r="L1338" s="4"/>
      <c r="M1338" s="4"/>
      <c r="N1338" s="4"/>
      <c r="O1338" s="4"/>
      <c r="P1338" s="5">
        <f>IF(基本情報登録!$D$10="","",IF(基本情報登録!$D$10=登録データ!D1338,1,0))</f>
        <v>0</v>
      </c>
      <c r="Q1338" s="3"/>
      <c r="R1338" s="3"/>
    </row>
    <row r="1339" spans="1:18" x14ac:dyDescent="0.25">
      <c r="A1339" s="10">
        <v>1337</v>
      </c>
      <c r="B1339" s="10" t="s">
        <v>4150</v>
      </c>
      <c r="C1339" s="10" t="s">
        <v>4151</v>
      </c>
      <c r="D1339" s="10" t="s">
        <v>145</v>
      </c>
      <c r="E1339" s="10" t="s">
        <v>989</v>
      </c>
      <c r="F1339" s="160" t="s">
        <v>87</v>
      </c>
      <c r="G1339" s="160" t="s">
        <v>4626</v>
      </c>
      <c r="H1339" s="4"/>
      <c r="I1339" s="4"/>
      <c r="J1339" s="4"/>
      <c r="K1339" s="4"/>
      <c r="L1339" s="4"/>
      <c r="M1339" s="4"/>
      <c r="N1339" s="4"/>
      <c r="O1339" s="4"/>
      <c r="P1339" s="5">
        <f>IF(基本情報登録!$D$10="","",IF(基本情報登録!$D$10=登録データ!D1339,1,0))</f>
        <v>0</v>
      </c>
      <c r="Q1339" s="3"/>
      <c r="R1339" s="3"/>
    </row>
    <row r="1340" spans="1:18" x14ac:dyDescent="0.25">
      <c r="A1340" s="10">
        <v>1338</v>
      </c>
      <c r="B1340" s="10" t="s">
        <v>4152</v>
      </c>
      <c r="C1340" s="10" t="s">
        <v>4153</v>
      </c>
      <c r="D1340" s="10" t="s">
        <v>311</v>
      </c>
      <c r="E1340" s="10" t="s">
        <v>188</v>
      </c>
      <c r="F1340" s="161" t="s">
        <v>87</v>
      </c>
      <c r="G1340" s="161" t="s">
        <v>2214</v>
      </c>
      <c r="H1340" s="4"/>
      <c r="I1340" s="4"/>
      <c r="J1340" s="4"/>
      <c r="K1340" s="4"/>
      <c r="L1340" s="4"/>
      <c r="M1340" s="4"/>
      <c r="N1340" s="4"/>
      <c r="O1340" s="4"/>
      <c r="P1340" s="5">
        <f>IF(基本情報登録!$D$10="","",IF(基本情報登録!$D$10=登録データ!D1340,1,0))</f>
        <v>0</v>
      </c>
      <c r="Q1340" s="3"/>
      <c r="R1340" s="3"/>
    </row>
    <row r="1341" spans="1:18" x14ac:dyDescent="0.25">
      <c r="A1341" s="10">
        <v>1339</v>
      </c>
      <c r="B1341" s="10" t="s">
        <v>4154</v>
      </c>
      <c r="C1341" s="10" t="s">
        <v>4155</v>
      </c>
      <c r="D1341" s="10" t="s">
        <v>311</v>
      </c>
      <c r="E1341" s="10" t="s">
        <v>188</v>
      </c>
      <c r="F1341" s="161" t="s">
        <v>52</v>
      </c>
      <c r="G1341" s="161" t="s">
        <v>571</v>
      </c>
      <c r="H1341" s="4"/>
      <c r="I1341" s="4"/>
      <c r="J1341" s="4"/>
      <c r="K1341" s="4"/>
      <c r="L1341" s="4"/>
      <c r="M1341" s="4"/>
      <c r="N1341" s="4"/>
      <c r="O1341" s="4"/>
      <c r="P1341" s="5">
        <f>IF(基本情報登録!$D$10="","",IF(基本情報登録!$D$10=登録データ!D1341,1,0))</f>
        <v>0</v>
      </c>
      <c r="Q1341" s="3"/>
      <c r="R1341" s="3"/>
    </row>
    <row r="1342" spans="1:18" x14ac:dyDescent="0.25">
      <c r="A1342" s="10">
        <v>1340</v>
      </c>
      <c r="B1342" s="10" t="s">
        <v>4156</v>
      </c>
      <c r="C1342" s="10" t="s">
        <v>4157</v>
      </c>
      <c r="D1342" s="10" t="s">
        <v>311</v>
      </c>
      <c r="E1342" s="10" t="s">
        <v>95</v>
      </c>
      <c r="F1342" s="161" t="s">
        <v>87</v>
      </c>
      <c r="G1342" s="161" t="s">
        <v>703</v>
      </c>
      <c r="H1342" s="4"/>
      <c r="I1342" s="4"/>
      <c r="J1342" s="4"/>
      <c r="K1342" s="4"/>
      <c r="L1342" s="4"/>
      <c r="M1342" s="4"/>
      <c r="N1342" s="4"/>
      <c r="O1342" s="4"/>
      <c r="P1342" s="5">
        <f>IF(基本情報登録!$D$10="","",IF(基本情報登録!$D$10=登録データ!D1342,1,0))</f>
        <v>0</v>
      </c>
      <c r="Q1342" s="3"/>
      <c r="R1342" s="3"/>
    </row>
    <row r="1343" spans="1:18" x14ac:dyDescent="0.25">
      <c r="A1343" s="10">
        <v>1341</v>
      </c>
      <c r="B1343" s="10" t="s">
        <v>4158</v>
      </c>
      <c r="C1343" s="10" t="s">
        <v>4159</v>
      </c>
      <c r="D1343" s="10" t="s">
        <v>297</v>
      </c>
      <c r="E1343" s="10" t="s">
        <v>989</v>
      </c>
      <c r="F1343" s="161" t="s">
        <v>166</v>
      </c>
      <c r="G1343" s="161" t="s">
        <v>628</v>
      </c>
      <c r="H1343" s="4"/>
      <c r="I1343" s="4"/>
      <c r="J1343" s="4"/>
      <c r="K1343" s="4"/>
      <c r="L1343" s="4"/>
      <c r="M1343" s="4"/>
      <c r="N1343" s="4"/>
      <c r="O1343" s="4"/>
      <c r="P1343" s="5">
        <f>IF(基本情報登録!$D$10="","",IF(基本情報登録!$D$10=登録データ!D1343,1,0))</f>
        <v>0</v>
      </c>
      <c r="Q1343" s="3"/>
      <c r="R1343" s="3"/>
    </row>
    <row r="1344" spans="1:18" x14ac:dyDescent="0.25">
      <c r="A1344" s="158">
        <v>1342</v>
      </c>
      <c r="B1344" s="159" t="s">
        <v>4160</v>
      </c>
      <c r="C1344" s="159" t="s">
        <v>4161</v>
      </c>
      <c r="D1344" s="159" t="s">
        <v>4473</v>
      </c>
      <c r="E1344" s="159" t="s">
        <v>4474</v>
      </c>
      <c r="F1344" s="161" t="s">
        <v>96</v>
      </c>
      <c r="G1344" s="161" t="s">
        <v>1404</v>
      </c>
      <c r="H1344" s="4"/>
      <c r="I1344" s="4"/>
      <c r="J1344" s="4"/>
      <c r="K1344" s="4"/>
      <c r="L1344" s="4"/>
      <c r="M1344" s="4"/>
      <c r="N1344" s="4"/>
      <c r="O1344" s="4"/>
      <c r="P1344" s="5">
        <f>IF(基本情報登録!$D$10="","",IF(基本情報登録!$D$10=登録データ!D1344,1,0))</f>
        <v>0</v>
      </c>
      <c r="Q1344" s="3"/>
      <c r="R1344" s="3"/>
    </row>
    <row r="1345" spans="1:18" x14ac:dyDescent="0.25">
      <c r="A1345" s="158">
        <v>1343</v>
      </c>
      <c r="B1345" s="159" t="s">
        <v>4162</v>
      </c>
      <c r="C1345" s="159" t="s">
        <v>4163</v>
      </c>
      <c r="D1345" s="159" t="s">
        <v>4475</v>
      </c>
      <c r="E1345" s="159" t="s">
        <v>4476</v>
      </c>
      <c r="F1345" s="161" t="s">
        <v>52</v>
      </c>
      <c r="G1345" s="161" t="s">
        <v>1450</v>
      </c>
      <c r="H1345" s="4"/>
      <c r="I1345" s="4"/>
      <c r="J1345" s="4"/>
      <c r="K1345" s="4"/>
      <c r="L1345" s="4"/>
      <c r="M1345" s="4"/>
      <c r="N1345" s="4"/>
      <c r="O1345" s="4"/>
      <c r="P1345" s="5">
        <f>IF(基本情報登録!$D$10="","",IF(基本情報登録!$D$10=登録データ!D1345,1,0))</f>
        <v>0</v>
      </c>
      <c r="Q1345" s="3"/>
      <c r="R1345" s="3"/>
    </row>
    <row r="1346" spans="1:18" x14ac:dyDescent="0.25">
      <c r="A1346" s="10">
        <v>1344</v>
      </c>
      <c r="B1346" s="10" t="s">
        <v>4164</v>
      </c>
      <c r="C1346" s="10" t="s">
        <v>4165</v>
      </c>
      <c r="D1346" s="10" t="s">
        <v>4477</v>
      </c>
      <c r="E1346" s="10" t="s">
        <v>989</v>
      </c>
      <c r="F1346" s="161" t="s">
        <v>52</v>
      </c>
      <c r="G1346" s="161" t="s">
        <v>4607</v>
      </c>
      <c r="H1346" s="4"/>
      <c r="I1346" s="4"/>
      <c r="J1346" s="4"/>
      <c r="K1346" s="4"/>
      <c r="L1346" s="4"/>
      <c r="M1346" s="4"/>
      <c r="N1346" s="4"/>
      <c r="O1346" s="4"/>
      <c r="P1346" s="5">
        <f>IF(基本情報登録!$D$10="","",IF(基本情報登録!$D$10=登録データ!D1346,1,0))</f>
        <v>0</v>
      </c>
      <c r="Q1346" s="3"/>
      <c r="R1346" s="3"/>
    </row>
    <row r="1347" spans="1:18" x14ac:dyDescent="0.25">
      <c r="A1347" s="10">
        <v>1345</v>
      </c>
      <c r="B1347" s="10" t="s">
        <v>4166</v>
      </c>
      <c r="C1347" s="10" t="s">
        <v>4167</v>
      </c>
      <c r="D1347" s="10" t="s">
        <v>239</v>
      </c>
      <c r="E1347" s="10" t="s">
        <v>60</v>
      </c>
      <c r="F1347" s="161" t="s">
        <v>131</v>
      </c>
      <c r="G1347" s="161" t="s">
        <v>754</v>
      </c>
      <c r="H1347" s="4"/>
      <c r="I1347" s="4"/>
      <c r="J1347" s="4"/>
      <c r="K1347" s="4"/>
      <c r="L1347" s="4"/>
      <c r="M1347" s="4"/>
      <c r="N1347" s="4"/>
      <c r="O1347" s="4"/>
      <c r="P1347" s="5">
        <f>IF(基本情報登録!$D$10="","",IF(基本情報登録!$D$10=登録データ!D1347,1,0))</f>
        <v>0</v>
      </c>
      <c r="Q1347" s="3"/>
      <c r="R1347" s="3"/>
    </row>
    <row r="1348" spans="1:18" x14ac:dyDescent="0.25">
      <c r="A1348" s="10">
        <v>1346</v>
      </c>
      <c r="B1348" s="10" t="s">
        <v>1417</v>
      </c>
      <c r="C1348" s="10" t="s">
        <v>3413</v>
      </c>
      <c r="D1348" s="10" t="s">
        <v>278</v>
      </c>
      <c r="E1348" s="10" t="s">
        <v>188</v>
      </c>
      <c r="F1348" s="161" t="s">
        <v>131</v>
      </c>
      <c r="G1348" s="161" t="s">
        <v>4627</v>
      </c>
      <c r="H1348" s="4"/>
      <c r="I1348" s="4"/>
      <c r="J1348" s="4"/>
      <c r="K1348" s="4"/>
      <c r="L1348" s="4"/>
      <c r="M1348" s="4"/>
      <c r="N1348" s="4"/>
      <c r="O1348" s="4"/>
      <c r="P1348" s="5">
        <f>IF(基本情報登録!$D$10="","",IF(基本情報登録!$D$10=登録データ!D1348,1,0))</f>
        <v>0</v>
      </c>
      <c r="Q1348" s="3"/>
      <c r="R1348" s="3"/>
    </row>
    <row r="1349" spans="1:18" x14ac:dyDescent="0.25">
      <c r="A1349" s="10">
        <v>1347</v>
      </c>
      <c r="B1349" s="10" t="s">
        <v>789</v>
      </c>
      <c r="C1349" s="10" t="s">
        <v>790</v>
      </c>
      <c r="D1349" s="10" t="s">
        <v>278</v>
      </c>
      <c r="E1349" s="10" t="s">
        <v>60</v>
      </c>
      <c r="F1349" s="161" t="s">
        <v>131</v>
      </c>
      <c r="G1349" s="161" t="s">
        <v>1535</v>
      </c>
      <c r="H1349" s="4"/>
      <c r="I1349" s="4"/>
      <c r="J1349" s="4"/>
      <c r="K1349" s="4"/>
      <c r="L1349" s="4"/>
      <c r="M1349" s="4"/>
      <c r="N1349" s="4"/>
      <c r="O1349" s="4"/>
      <c r="P1349" s="5">
        <f>IF(基本情報登録!$D$10="","",IF(基本情報登録!$D$10=登録データ!D1349,1,0))</f>
        <v>0</v>
      </c>
      <c r="Q1349" s="3"/>
      <c r="R1349" s="3"/>
    </row>
    <row r="1350" spans="1:18" x14ac:dyDescent="0.25">
      <c r="A1350" s="10">
        <v>1348</v>
      </c>
      <c r="B1350" s="10" t="s">
        <v>2360</v>
      </c>
      <c r="C1350" s="10" t="s">
        <v>2361</v>
      </c>
      <c r="D1350" s="10" t="s">
        <v>278</v>
      </c>
      <c r="E1350" s="10" t="s">
        <v>188</v>
      </c>
      <c r="F1350" s="161" t="s">
        <v>131</v>
      </c>
      <c r="G1350" s="161" t="s">
        <v>708</v>
      </c>
      <c r="H1350" s="4"/>
      <c r="I1350" s="4"/>
      <c r="J1350" s="4"/>
      <c r="K1350" s="4"/>
      <c r="L1350" s="4"/>
      <c r="M1350" s="4"/>
      <c r="N1350" s="4"/>
      <c r="O1350" s="4"/>
      <c r="P1350" s="5">
        <f>IF(基本情報登録!$D$10="","",IF(基本情報登録!$D$10=登録データ!D1350,1,0))</f>
        <v>0</v>
      </c>
      <c r="Q1350" s="3"/>
      <c r="R1350" s="3"/>
    </row>
    <row r="1351" spans="1:18" x14ac:dyDescent="0.25">
      <c r="A1351" s="10">
        <v>1349</v>
      </c>
      <c r="B1351" s="10" t="s">
        <v>4168</v>
      </c>
      <c r="C1351" s="10" t="s">
        <v>4169</v>
      </c>
      <c r="D1351" s="10" t="s">
        <v>278</v>
      </c>
      <c r="E1351" s="10" t="s">
        <v>989</v>
      </c>
      <c r="F1351" s="163" t="s">
        <v>131</v>
      </c>
      <c r="G1351" s="163" t="s">
        <v>707</v>
      </c>
      <c r="H1351" s="4"/>
      <c r="I1351" s="4"/>
      <c r="J1351" s="4"/>
      <c r="K1351" s="4"/>
      <c r="L1351" s="4"/>
      <c r="M1351" s="4"/>
      <c r="N1351" s="4"/>
      <c r="O1351" s="4"/>
      <c r="P1351" s="5">
        <f>IF(基本情報登録!$D$10="","",IF(基本情報登録!$D$10=登録データ!D1351,1,0))</f>
        <v>0</v>
      </c>
      <c r="Q1351" s="3"/>
      <c r="R1351" s="3"/>
    </row>
    <row r="1352" spans="1:18" x14ac:dyDescent="0.25">
      <c r="A1352" s="10">
        <v>1350</v>
      </c>
      <c r="B1352" s="10" t="s">
        <v>4170</v>
      </c>
      <c r="C1352" s="10" t="s">
        <v>4171</v>
      </c>
      <c r="D1352" s="10" t="s">
        <v>4468</v>
      </c>
      <c r="E1352" s="10" t="s">
        <v>989</v>
      </c>
      <c r="F1352" s="163" t="s">
        <v>52</v>
      </c>
      <c r="G1352" s="163" t="s">
        <v>731</v>
      </c>
      <c r="H1352" s="4"/>
      <c r="I1352" s="4"/>
      <c r="J1352" s="4"/>
      <c r="K1352" s="4"/>
      <c r="L1352" s="4"/>
      <c r="M1352" s="4"/>
      <c r="N1352" s="4"/>
      <c r="O1352" s="4"/>
      <c r="P1352" s="5">
        <f>IF(基本情報登録!$D$10="","",IF(基本情報登録!$D$10=登録データ!D1352,1,0))</f>
        <v>0</v>
      </c>
      <c r="Q1352" s="3"/>
      <c r="R1352" s="3"/>
    </row>
    <row r="1353" spans="1:18" x14ac:dyDescent="0.25">
      <c r="A1353" s="10">
        <v>1351</v>
      </c>
      <c r="B1353" s="10" t="s">
        <v>4172</v>
      </c>
      <c r="C1353" s="10" t="s">
        <v>4173</v>
      </c>
      <c r="D1353" s="10" t="s">
        <v>4468</v>
      </c>
      <c r="E1353" s="10" t="s">
        <v>989</v>
      </c>
      <c r="F1353" s="163" t="s">
        <v>52</v>
      </c>
      <c r="G1353" s="163" t="s">
        <v>636</v>
      </c>
      <c r="H1353" s="4"/>
      <c r="I1353" s="4"/>
      <c r="J1353" s="4"/>
      <c r="K1353" s="4"/>
      <c r="L1353" s="4"/>
      <c r="M1353" s="4"/>
      <c r="N1353" s="4"/>
      <c r="O1353" s="4"/>
      <c r="P1353" s="5">
        <f>IF(基本情報登録!$D$10="","",IF(基本情報登録!$D$10=登録データ!D1353,1,0))</f>
        <v>0</v>
      </c>
      <c r="Q1353" s="3"/>
      <c r="R1353" s="3"/>
    </row>
    <row r="1354" spans="1:18" x14ac:dyDescent="0.25">
      <c r="A1354" s="10">
        <v>1352</v>
      </c>
      <c r="B1354" s="10" t="s">
        <v>4174</v>
      </c>
      <c r="C1354" s="10" t="s">
        <v>4175</v>
      </c>
      <c r="D1354" s="10" t="s">
        <v>4468</v>
      </c>
      <c r="E1354" s="10" t="s">
        <v>188</v>
      </c>
      <c r="F1354" s="163" t="s">
        <v>87</v>
      </c>
      <c r="G1354" s="163" t="s">
        <v>656</v>
      </c>
      <c r="H1354" s="4"/>
      <c r="I1354" s="4"/>
      <c r="J1354" s="4"/>
      <c r="K1354" s="4"/>
      <c r="L1354" s="4"/>
      <c r="M1354" s="4"/>
      <c r="N1354" s="4"/>
      <c r="O1354" s="4"/>
      <c r="P1354" s="5">
        <f>IF(基本情報登録!$D$10="","",IF(基本情報登録!$D$10=登録データ!D1354,1,0))</f>
        <v>0</v>
      </c>
      <c r="Q1354" s="3"/>
      <c r="R1354" s="3"/>
    </row>
    <row r="1355" spans="1:18" x14ac:dyDescent="0.25">
      <c r="A1355" s="10">
        <v>1353</v>
      </c>
      <c r="B1355" s="10" t="s">
        <v>4176</v>
      </c>
      <c r="C1355" s="10" t="s">
        <v>4177</v>
      </c>
      <c r="D1355" s="10" t="s">
        <v>4468</v>
      </c>
      <c r="E1355" s="10" t="s">
        <v>989</v>
      </c>
      <c r="F1355" s="163" t="s">
        <v>151</v>
      </c>
      <c r="G1355" s="163" t="s">
        <v>2785</v>
      </c>
      <c r="H1355" s="4"/>
      <c r="I1355" s="4"/>
      <c r="J1355" s="4"/>
      <c r="K1355" s="4"/>
      <c r="L1355" s="4"/>
      <c r="M1355" s="4"/>
      <c r="N1355" s="4"/>
      <c r="O1355" s="4"/>
      <c r="P1355" s="5">
        <f>IF(基本情報登録!$D$10="","",IF(基本情報登録!$D$10=登録データ!D1355,1,0))</f>
        <v>0</v>
      </c>
      <c r="Q1355" s="3"/>
      <c r="R1355" s="3"/>
    </row>
    <row r="1356" spans="1:18" x14ac:dyDescent="0.25">
      <c r="A1356" s="10">
        <v>1354</v>
      </c>
      <c r="B1356" s="10" t="s">
        <v>4178</v>
      </c>
      <c r="C1356" s="10" t="s">
        <v>4179</v>
      </c>
      <c r="D1356" s="10" t="s">
        <v>4468</v>
      </c>
      <c r="E1356" s="10" t="s">
        <v>989</v>
      </c>
      <c r="F1356" s="163" t="s">
        <v>96</v>
      </c>
      <c r="G1356" s="163" t="s">
        <v>4494</v>
      </c>
      <c r="H1356" s="4"/>
      <c r="I1356" s="4"/>
      <c r="J1356" s="4"/>
      <c r="K1356" s="4"/>
      <c r="L1356" s="4"/>
      <c r="M1356" s="4"/>
      <c r="N1356" s="4"/>
      <c r="O1356" s="4"/>
      <c r="P1356" s="5">
        <f>IF(基本情報登録!$D$10="","",IF(基本情報登録!$D$10=登録データ!D1356,1,0))</f>
        <v>0</v>
      </c>
      <c r="Q1356" s="3"/>
      <c r="R1356" s="3"/>
    </row>
    <row r="1357" spans="1:18" x14ac:dyDescent="0.25">
      <c r="A1357" s="10">
        <v>1355</v>
      </c>
      <c r="B1357" s="10" t="s">
        <v>4180</v>
      </c>
      <c r="C1357" s="10" t="s">
        <v>4181</v>
      </c>
      <c r="D1357" s="10" t="s">
        <v>83</v>
      </c>
      <c r="E1357" s="10" t="s">
        <v>989</v>
      </c>
      <c r="F1357" s="163" t="s">
        <v>118</v>
      </c>
      <c r="G1357" s="163" t="s">
        <v>1110</v>
      </c>
      <c r="H1357" s="4"/>
      <c r="I1357" s="4"/>
      <c r="J1357" s="4"/>
      <c r="K1357" s="4"/>
      <c r="L1357" s="4"/>
      <c r="M1357" s="4"/>
      <c r="N1357" s="4"/>
      <c r="O1357" s="4"/>
      <c r="P1357" s="5">
        <f>IF(基本情報登録!$D$10="","",IF(基本情報登録!$D$10=登録データ!D1357,1,0))</f>
        <v>0</v>
      </c>
      <c r="Q1357" s="3"/>
      <c r="R1357" s="3"/>
    </row>
    <row r="1358" spans="1:18" x14ac:dyDescent="0.25">
      <c r="A1358" s="10">
        <v>1356</v>
      </c>
      <c r="B1358" s="10" t="s">
        <v>4182</v>
      </c>
      <c r="C1358" s="10" t="s">
        <v>4183</v>
      </c>
      <c r="D1358" s="10" t="s">
        <v>83</v>
      </c>
      <c r="E1358" s="10" t="s">
        <v>989</v>
      </c>
      <c r="F1358" s="163" t="s">
        <v>151</v>
      </c>
      <c r="G1358" s="163" t="s">
        <v>618</v>
      </c>
      <c r="H1358" s="4"/>
      <c r="I1358" s="4"/>
      <c r="J1358" s="4"/>
      <c r="K1358" s="4"/>
      <c r="L1358" s="4"/>
      <c r="M1358" s="4"/>
      <c r="N1358" s="4"/>
      <c r="O1358" s="4"/>
      <c r="P1358" s="5">
        <f>IF(基本情報登録!$D$10="","",IF(基本情報登録!$D$10=登録データ!D1358,1,0))</f>
        <v>0</v>
      </c>
      <c r="Q1358" s="3"/>
      <c r="R1358" s="3"/>
    </row>
    <row r="1359" spans="1:18" x14ac:dyDescent="0.25">
      <c r="A1359" s="10">
        <v>1357</v>
      </c>
      <c r="B1359" s="10" t="s">
        <v>4184</v>
      </c>
      <c r="C1359" s="10" t="s">
        <v>4185</v>
      </c>
      <c r="D1359" s="10" t="s">
        <v>83</v>
      </c>
      <c r="E1359" s="10" t="s">
        <v>989</v>
      </c>
      <c r="F1359" s="163" t="s">
        <v>52</v>
      </c>
      <c r="G1359" s="163" t="s">
        <v>2548</v>
      </c>
      <c r="H1359" s="4"/>
      <c r="I1359" s="4"/>
      <c r="J1359" s="4"/>
      <c r="K1359" s="4"/>
      <c r="L1359" s="4"/>
      <c r="M1359" s="4"/>
      <c r="N1359" s="4"/>
      <c r="O1359" s="4"/>
      <c r="P1359" s="5">
        <f>IF(基本情報登録!$D$10="","",IF(基本情報登録!$D$10=登録データ!D1359,1,0))</f>
        <v>0</v>
      </c>
      <c r="Q1359" s="3"/>
      <c r="R1359" s="3"/>
    </row>
    <row r="1360" spans="1:18" x14ac:dyDescent="0.25">
      <c r="A1360" s="158">
        <v>1501</v>
      </c>
      <c r="B1360" s="159" t="s">
        <v>4186</v>
      </c>
      <c r="C1360" s="159" t="s">
        <v>2511</v>
      </c>
      <c r="D1360" s="159" t="s">
        <v>221</v>
      </c>
      <c r="E1360" s="159" t="s">
        <v>60</v>
      </c>
      <c r="F1360" s="163" t="s">
        <v>52</v>
      </c>
      <c r="G1360" s="163" t="s">
        <v>214</v>
      </c>
      <c r="H1360" s="4"/>
      <c r="I1360" s="4"/>
      <c r="J1360" s="4"/>
      <c r="K1360" s="4"/>
      <c r="L1360" s="4"/>
      <c r="M1360" s="4"/>
      <c r="N1360" s="4"/>
      <c r="O1360" s="4"/>
      <c r="P1360" s="5">
        <f>IF(基本情報登録!$D$10="","",IF(基本情報登録!$D$10=登録データ!D1360,1,0))</f>
        <v>0</v>
      </c>
      <c r="Q1360" s="3"/>
      <c r="R1360" s="3"/>
    </row>
    <row r="1361" spans="1:18" x14ac:dyDescent="0.25">
      <c r="A1361" s="158">
        <v>1502</v>
      </c>
      <c r="B1361" s="159" t="s">
        <v>2822</v>
      </c>
      <c r="C1361" s="159" t="s">
        <v>2823</v>
      </c>
      <c r="D1361" s="159" t="s">
        <v>160</v>
      </c>
      <c r="E1361" s="159" t="s">
        <v>188</v>
      </c>
      <c r="F1361" s="163" t="s">
        <v>52</v>
      </c>
      <c r="G1361" s="163" t="s">
        <v>174</v>
      </c>
      <c r="H1361" s="4"/>
      <c r="I1361" s="4"/>
      <c r="J1361" s="4"/>
      <c r="K1361" s="4"/>
      <c r="L1361" s="4"/>
      <c r="M1361" s="4"/>
      <c r="N1361" s="4"/>
      <c r="O1361" s="4"/>
      <c r="P1361" s="5">
        <f>IF(基本情報登録!$D$10="","",IF(基本情報登録!$D$10=登録データ!D1361,1,0))</f>
        <v>0</v>
      </c>
      <c r="Q1361" s="3"/>
      <c r="R1361" s="3"/>
    </row>
    <row r="1362" spans="1:18" x14ac:dyDescent="0.25">
      <c r="A1362" s="158">
        <v>1503</v>
      </c>
      <c r="B1362" s="159" t="s">
        <v>2820</v>
      </c>
      <c r="C1362" s="159" t="s">
        <v>2821</v>
      </c>
      <c r="D1362" s="159" t="s">
        <v>160</v>
      </c>
      <c r="E1362" s="159" t="s">
        <v>188</v>
      </c>
      <c r="F1362" s="163" t="s">
        <v>166</v>
      </c>
      <c r="G1362" s="163" t="s">
        <v>1108</v>
      </c>
      <c r="H1362" s="4"/>
      <c r="I1362" s="4"/>
      <c r="J1362" s="4"/>
      <c r="K1362" s="4"/>
      <c r="L1362" s="4"/>
      <c r="M1362" s="4"/>
      <c r="N1362" s="4"/>
      <c r="O1362" s="4"/>
      <c r="P1362" s="5">
        <f>IF(基本情報登録!$D$10="","",IF(基本情報登録!$D$10=登録データ!D1362,1,0))</f>
        <v>0</v>
      </c>
      <c r="Q1362" s="3"/>
      <c r="R1362" s="3"/>
    </row>
    <row r="1363" spans="1:18" x14ac:dyDescent="0.25">
      <c r="A1363" s="158">
        <v>1504</v>
      </c>
      <c r="B1363" s="159" t="s">
        <v>2826</v>
      </c>
      <c r="C1363" s="159" t="s">
        <v>2827</v>
      </c>
      <c r="D1363" s="159" t="s">
        <v>160</v>
      </c>
      <c r="E1363" s="159" t="s">
        <v>188</v>
      </c>
      <c r="F1363" s="163" t="s">
        <v>87</v>
      </c>
      <c r="G1363" s="163" t="s">
        <v>238</v>
      </c>
      <c r="H1363" s="4"/>
      <c r="I1363" s="4"/>
      <c r="J1363" s="4"/>
      <c r="K1363" s="4"/>
      <c r="L1363" s="4"/>
      <c r="M1363" s="4"/>
      <c r="N1363" s="4"/>
      <c r="O1363" s="4"/>
      <c r="P1363" s="5">
        <f>IF(基本情報登録!$D$10="","",IF(基本情報登録!$D$10=登録データ!D1363,1,0))</f>
        <v>0</v>
      </c>
      <c r="Q1363" s="3"/>
      <c r="R1363" s="3"/>
    </row>
    <row r="1364" spans="1:18" x14ac:dyDescent="0.25">
      <c r="A1364" s="158">
        <v>1505</v>
      </c>
      <c r="B1364" s="159" t="s">
        <v>2824</v>
      </c>
      <c r="C1364" s="159" t="s">
        <v>2825</v>
      </c>
      <c r="D1364" s="159" t="s">
        <v>160</v>
      </c>
      <c r="E1364" s="159" t="s">
        <v>188</v>
      </c>
      <c r="F1364" s="163" t="s">
        <v>52</v>
      </c>
      <c r="G1364" s="163" t="s">
        <v>1750</v>
      </c>
      <c r="H1364" s="4"/>
      <c r="I1364" s="4"/>
      <c r="J1364" s="4"/>
      <c r="K1364" s="4"/>
      <c r="L1364" s="4"/>
      <c r="M1364" s="4"/>
      <c r="N1364" s="4"/>
      <c r="O1364" s="4"/>
      <c r="P1364" s="5">
        <f>IF(基本情報登録!$D$10="","",IF(基本情報登録!$D$10=登録データ!D1364,1,0))</f>
        <v>0</v>
      </c>
      <c r="Q1364" s="3"/>
      <c r="R1364" s="3"/>
    </row>
    <row r="1365" spans="1:18" x14ac:dyDescent="0.25">
      <c r="A1365" s="158">
        <v>1506</v>
      </c>
      <c r="B1365" s="159" t="s">
        <v>4187</v>
      </c>
      <c r="C1365" s="159" t="s">
        <v>4188</v>
      </c>
      <c r="D1365" s="159" t="s">
        <v>160</v>
      </c>
      <c r="E1365" s="159" t="s">
        <v>989</v>
      </c>
      <c r="F1365" s="163" t="s">
        <v>52</v>
      </c>
      <c r="G1365" s="163" t="s">
        <v>534</v>
      </c>
      <c r="H1365" s="4"/>
      <c r="I1365" s="4"/>
      <c r="J1365" s="4"/>
      <c r="K1365" s="4"/>
      <c r="L1365" s="4"/>
      <c r="M1365" s="4"/>
      <c r="N1365" s="4"/>
      <c r="O1365" s="4"/>
      <c r="P1365" s="5">
        <f>IF(基本情報登録!$D$10="","",IF(基本情報登録!$D$10=登録データ!D1365,1,0))</f>
        <v>0</v>
      </c>
      <c r="Q1365" s="3"/>
      <c r="R1365" s="3"/>
    </row>
    <row r="1366" spans="1:18" x14ac:dyDescent="0.25">
      <c r="A1366" s="158">
        <v>1507</v>
      </c>
      <c r="B1366" s="159" t="s">
        <v>4189</v>
      </c>
      <c r="C1366" s="159" t="s">
        <v>4190</v>
      </c>
      <c r="D1366" s="159" t="s">
        <v>160</v>
      </c>
      <c r="E1366" s="159" t="s">
        <v>989</v>
      </c>
      <c r="F1366" s="163" t="s">
        <v>96</v>
      </c>
      <c r="G1366" s="163" t="s">
        <v>802</v>
      </c>
      <c r="H1366" s="4"/>
      <c r="I1366" s="4"/>
      <c r="J1366" s="4"/>
      <c r="K1366" s="4"/>
      <c r="L1366" s="4"/>
      <c r="M1366" s="4"/>
      <c r="N1366" s="4"/>
      <c r="O1366" s="4"/>
      <c r="P1366" s="5">
        <f>IF(基本情報登録!$D$10="","",IF(基本情報登録!$D$10=登録データ!D1366,1,0))</f>
        <v>0</v>
      </c>
      <c r="Q1366" s="3"/>
      <c r="R1366" s="3"/>
    </row>
    <row r="1367" spans="1:18" x14ac:dyDescent="0.25">
      <c r="A1367" s="158">
        <v>1508</v>
      </c>
      <c r="B1367" s="159" t="s">
        <v>4191</v>
      </c>
      <c r="C1367" s="159" t="s">
        <v>4192</v>
      </c>
      <c r="D1367" s="159" t="s">
        <v>160</v>
      </c>
      <c r="E1367" s="159" t="s">
        <v>989</v>
      </c>
      <c r="F1367" s="163" t="s">
        <v>52</v>
      </c>
      <c r="G1367" s="163" t="s">
        <v>3029</v>
      </c>
      <c r="H1367" s="4"/>
      <c r="I1367" s="4"/>
      <c r="J1367" s="4"/>
      <c r="K1367" s="4"/>
      <c r="L1367" s="4"/>
      <c r="M1367" s="4"/>
      <c r="N1367" s="4"/>
      <c r="O1367" s="4"/>
      <c r="P1367" s="5">
        <f>IF(基本情報登録!$D$10="","",IF(基本情報登録!$D$10=登録データ!D1367,1,0))</f>
        <v>0</v>
      </c>
      <c r="Q1367" s="3"/>
      <c r="R1367" s="3"/>
    </row>
    <row r="1368" spans="1:18" x14ac:dyDescent="0.25">
      <c r="A1368" s="158">
        <v>1509</v>
      </c>
      <c r="B1368" s="159" t="s">
        <v>4193</v>
      </c>
      <c r="C1368" s="159" t="s">
        <v>4194</v>
      </c>
      <c r="D1368" s="159" t="s">
        <v>160</v>
      </c>
      <c r="E1368" s="159" t="s">
        <v>989</v>
      </c>
      <c r="F1368" s="163" t="s">
        <v>52</v>
      </c>
      <c r="G1368" s="163" t="s">
        <v>111</v>
      </c>
      <c r="H1368" s="4"/>
      <c r="I1368" s="4"/>
      <c r="J1368" s="4"/>
      <c r="K1368" s="4"/>
      <c r="L1368" s="4"/>
      <c r="M1368" s="4"/>
      <c r="N1368" s="4"/>
      <c r="O1368" s="4"/>
      <c r="P1368" s="5">
        <f>IF(基本情報登録!$D$10="","",IF(基本情報登録!$D$10=登録データ!D1368,1,0))</f>
        <v>0</v>
      </c>
      <c r="Q1368" s="3"/>
      <c r="R1368" s="3"/>
    </row>
    <row r="1369" spans="1:18" x14ac:dyDescent="0.25">
      <c r="A1369" s="158">
        <v>1510</v>
      </c>
      <c r="B1369" s="159" t="s">
        <v>2526</v>
      </c>
      <c r="C1369" s="159" t="s">
        <v>2527</v>
      </c>
      <c r="D1369" s="159" t="s">
        <v>249</v>
      </c>
      <c r="E1369" s="159" t="s">
        <v>60</v>
      </c>
      <c r="F1369" s="163" t="s">
        <v>52</v>
      </c>
      <c r="G1369" s="163" t="s">
        <v>533</v>
      </c>
      <c r="H1369" s="4"/>
      <c r="I1369" s="4"/>
      <c r="J1369" s="4"/>
      <c r="K1369" s="4"/>
      <c r="L1369" s="4"/>
      <c r="M1369" s="4"/>
      <c r="N1369" s="4"/>
      <c r="O1369" s="4"/>
      <c r="P1369" s="5">
        <f>IF(基本情報登録!$D$10="","",IF(基本情報登録!$D$10=登録データ!D1369,1,0))</f>
        <v>0</v>
      </c>
      <c r="Q1369" s="3"/>
      <c r="R1369" s="3"/>
    </row>
    <row r="1370" spans="1:18" x14ac:dyDescent="0.25">
      <c r="A1370" s="158">
        <v>1511</v>
      </c>
      <c r="B1370" s="159" t="s">
        <v>2528</v>
      </c>
      <c r="C1370" s="159" t="s">
        <v>2529</v>
      </c>
      <c r="D1370" s="159" t="s">
        <v>249</v>
      </c>
      <c r="E1370" s="159" t="s">
        <v>95</v>
      </c>
      <c r="F1370" s="163" t="s">
        <v>52</v>
      </c>
      <c r="G1370" s="163" t="s">
        <v>841</v>
      </c>
      <c r="H1370" s="4"/>
      <c r="I1370" s="4"/>
      <c r="J1370" s="4"/>
      <c r="K1370" s="4"/>
      <c r="L1370" s="4"/>
      <c r="M1370" s="4"/>
      <c r="N1370" s="4"/>
      <c r="O1370" s="4"/>
      <c r="P1370" s="5">
        <f>IF(基本情報登録!$D$10="","",IF(基本情報登録!$D$10=登録データ!D1370,1,0))</f>
        <v>0</v>
      </c>
      <c r="Q1370" s="3"/>
      <c r="R1370" s="3"/>
    </row>
    <row r="1371" spans="1:18" x14ac:dyDescent="0.25">
      <c r="A1371" s="158">
        <v>1512</v>
      </c>
      <c r="B1371" s="159" t="s">
        <v>2530</v>
      </c>
      <c r="C1371" s="159" t="s">
        <v>2531</v>
      </c>
      <c r="D1371" s="159" t="s">
        <v>249</v>
      </c>
      <c r="E1371" s="159" t="s">
        <v>95</v>
      </c>
      <c r="F1371" s="163" t="s">
        <v>166</v>
      </c>
      <c r="G1371" s="163" t="s">
        <v>3038</v>
      </c>
      <c r="H1371" s="4"/>
      <c r="I1371" s="4"/>
      <c r="J1371" s="4"/>
      <c r="K1371" s="4"/>
      <c r="L1371" s="4"/>
      <c r="M1371" s="4"/>
      <c r="N1371" s="4"/>
      <c r="O1371" s="4"/>
      <c r="P1371" s="5">
        <f>IF(基本情報登録!$D$10="","",IF(基本情報登録!$D$10=登録データ!D1371,1,0))</f>
        <v>0</v>
      </c>
      <c r="Q1371" s="3"/>
      <c r="R1371" s="3"/>
    </row>
    <row r="1372" spans="1:18" x14ac:dyDescent="0.25">
      <c r="A1372" s="158">
        <v>1513</v>
      </c>
      <c r="B1372" s="159" t="s">
        <v>2532</v>
      </c>
      <c r="C1372" s="159" t="s">
        <v>2533</v>
      </c>
      <c r="D1372" s="159" t="s">
        <v>249</v>
      </c>
      <c r="E1372" s="159" t="s">
        <v>95</v>
      </c>
      <c r="F1372" s="163" t="s">
        <v>151</v>
      </c>
      <c r="G1372" s="163" t="s">
        <v>269</v>
      </c>
      <c r="H1372" s="4"/>
      <c r="I1372" s="4"/>
      <c r="J1372" s="4"/>
      <c r="K1372" s="4"/>
      <c r="L1372" s="4"/>
      <c r="M1372" s="4"/>
      <c r="N1372" s="4"/>
      <c r="O1372" s="4"/>
      <c r="P1372" s="5">
        <f>IF(基本情報登録!$D$10="","",IF(基本情報登録!$D$10=登録データ!D1372,1,0))</f>
        <v>0</v>
      </c>
      <c r="Q1372" s="3"/>
      <c r="R1372" s="3"/>
    </row>
    <row r="1373" spans="1:18" x14ac:dyDescent="0.25">
      <c r="A1373" s="158">
        <v>1514</v>
      </c>
      <c r="B1373" s="159" t="s">
        <v>2534</v>
      </c>
      <c r="C1373" s="159" t="s">
        <v>2535</v>
      </c>
      <c r="D1373" s="159" t="s">
        <v>249</v>
      </c>
      <c r="E1373" s="159" t="s">
        <v>95</v>
      </c>
      <c r="F1373" s="163" t="s">
        <v>37</v>
      </c>
      <c r="G1373" s="163" t="s">
        <v>901</v>
      </c>
      <c r="H1373" s="4"/>
      <c r="I1373" s="4"/>
      <c r="J1373" s="4"/>
      <c r="K1373" s="4"/>
      <c r="L1373" s="4"/>
      <c r="M1373" s="4"/>
      <c r="N1373" s="4"/>
      <c r="O1373" s="4"/>
      <c r="P1373" s="5">
        <f>IF(基本情報登録!$D$10="","",IF(基本情報登録!$D$10=登録データ!D1373,1,0))</f>
        <v>0</v>
      </c>
      <c r="Q1373" s="3"/>
      <c r="R1373" s="3"/>
    </row>
    <row r="1374" spans="1:18" x14ac:dyDescent="0.25">
      <c r="A1374" s="158">
        <v>1515</v>
      </c>
      <c r="B1374" s="159" t="s">
        <v>2959</v>
      </c>
      <c r="C1374" s="159" t="s">
        <v>2960</v>
      </c>
      <c r="D1374" s="159" t="s">
        <v>249</v>
      </c>
      <c r="E1374" s="159" t="s">
        <v>188</v>
      </c>
      <c r="F1374" s="163" t="s">
        <v>87</v>
      </c>
      <c r="G1374" s="163" t="s">
        <v>2214</v>
      </c>
      <c r="H1374" s="4"/>
      <c r="I1374" s="4"/>
      <c r="J1374" s="4"/>
      <c r="K1374" s="4"/>
      <c r="L1374" s="4"/>
      <c r="M1374" s="4"/>
      <c r="N1374" s="4"/>
      <c r="O1374" s="4"/>
      <c r="P1374" s="5">
        <f>IF(基本情報登録!$D$10="","",IF(基本情報登録!$D$10=登録データ!D1374,1,0))</f>
        <v>0</v>
      </c>
      <c r="Q1374" s="3"/>
      <c r="R1374" s="3"/>
    </row>
    <row r="1375" spans="1:18" x14ac:dyDescent="0.25">
      <c r="A1375" s="158">
        <v>1516</v>
      </c>
      <c r="B1375" s="159" t="s">
        <v>2961</v>
      </c>
      <c r="C1375" s="159" t="s">
        <v>2962</v>
      </c>
      <c r="D1375" s="159" t="s">
        <v>249</v>
      </c>
      <c r="E1375" s="159" t="s">
        <v>188</v>
      </c>
      <c r="F1375" s="163" t="s">
        <v>96</v>
      </c>
      <c r="G1375" s="163" t="s">
        <v>686</v>
      </c>
      <c r="H1375" s="4"/>
      <c r="I1375" s="4"/>
      <c r="J1375" s="4"/>
      <c r="K1375" s="4"/>
      <c r="L1375" s="4"/>
      <c r="M1375" s="4"/>
      <c r="N1375" s="4"/>
      <c r="O1375" s="4"/>
      <c r="P1375" s="5">
        <f>IF(基本情報登録!$D$10="","",IF(基本情報登録!$D$10=登録データ!D1375,1,0))</f>
        <v>0</v>
      </c>
      <c r="Q1375" s="3"/>
      <c r="R1375" s="3"/>
    </row>
    <row r="1376" spans="1:18" x14ac:dyDescent="0.25">
      <c r="A1376" s="158">
        <v>1517</v>
      </c>
      <c r="B1376" s="159" t="s">
        <v>3027</v>
      </c>
      <c r="C1376" s="159" t="s">
        <v>3028</v>
      </c>
      <c r="D1376" s="159" t="s">
        <v>249</v>
      </c>
      <c r="E1376" s="159" t="s">
        <v>188</v>
      </c>
      <c r="F1376" s="163" t="s">
        <v>52</v>
      </c>
      <c r="G1376" s="163" t="s">
        <v>880</v>
      </c>
      <c r="H1376" s="4"/>
      <c r="I1376" s="4"/>
      <c r="J1376" s="4"/>
      <c r="K1376" s="4"/>
      <c r="L1376" s="4"/>
      <c r="M1376" s="4"/>
      <c r="N1376" s="4"/>
      <c r="O1376" s="4"/>
      <c r="P1376" s="5">
        <f>IF(基本情報登録!$D$10="","",IF(基本情報登録!$D$10=登録データ!D1376,1,0))</f>
        <v>0</v>
      </c>
      <c r="Q1376" s="3"/>
      <c r="R1376" s="3"/>
    </row>
    <row r="1377" spans="1:18" x14ac:dyDescent="0.25">
      <c r="A1377" s="158">
        <v>1518</v>
      </c>
      <c r="B1377" s="159" t="s">
        <v>3030</v>
      </c>
      <c r="C1377" s="159" t="s">
        <v>3031</v>
      </c>
      <c r="D1377" s="159" t="s">
        <v>249</v>
      </c>
      <c r="E1377" s="159" t="s">
        <v>188</v>
      </c>
      <c r="F1377" s="163" t="s">
        <v>52</v>
      </c>
      <c r="G1377" s="163" t="s">
        <v>420</v>
      </c>
      <c r="H1377" s="4"/>
      <c r="I1377" s="4"/>
      <c r="J1377" s="4"/>
      <c r="K1377" s="4"/>
      <c r="L1377" s="4"/>
      <c r="M1377" s="4"/>
      <c r="N1377" s="4"/>
      <c r="O1377" s="4"/>
      <c r="P1377" s="5">
        <f>IF(基本情報登録!$D$10="","",IF(基本情報登録!$D$10=登録データ!D1377,1,0))</f>
        <v>0</v>
      </c>
      <c r="Q1377" s="3"/>
      <c r="R1377" s="3"/>
    </row>
    <row r="1378" spans="1:18" x14ac:dyDescent="0.25">
      <c r="A1378" s="158">
        <v>1519</v>
      </c>
      <c r="B1378" s="159" t="s">
        <v>3032</v>
      </c>
      <c r="C1378" s="159" t="s">
        <v>3033</v>
      </c>
      <c r="D1378" s="159" t="s">
        <v>249</v>
      </c>
      <c r="E1378" s="159" t="s">
        <v>188</v>
      </c>
      <c r="F1378" s="163" t="s">
        <v>151</v>
      </c>
      <c r="G1378" s="163" t="s">
        <v>1726</v>
      </c>
      <c r="H1378" s="4"/>
      <c r="I1378" s="4"/>
      <c r="J1378" s="4"/>
      <c r="K1378" s="4"/>
      <c r="L1378" s="4"/>
      <c r="M1378" s="4"/>
      <c r="N1378" s="4"/>
      <c r="O1378" s="4"/>
      <c r="P1378" s="5">
        <f>IF(基本情報登録!$D$10="","",IF(基本情報登録!$D$10=登録データ!D1378,1,0))</f>
        <v>0</v>
      </c>
      <c r="Q1378" s="3"/>
      <c r="R1378" s="3"/>
    </row>
    <row r="1379" spans="1:18" x14ac:dyDescent="0.25">
      <c r="A1379" s="158">
        <v>1520</v>
      </c>
      <c r="B1379" s="159" t="s">
        <v>3034</v>
      </c>
      <c r="C1379" s="159" t="s">
        <v>3035</v>
      </c>
      <c r="D1379" s="159" t="s">
        <v>249</v>
      </c>
      <c r="E1379" s="159" t="s">
        <v>188</v>
      </c>
      <c r="F1379" s="163" t="s">
        <v>96</v>
      </c>
      <c r="G1379" s="163" t="s">
        <v>999</v>
      </c>
      <c r="H1379" s="4"/>
      <c r="I1379" s="4"/>
      <c r="J1379" s="4"/>
      <c r="K1379" s="4"/>
      <c r="L1379" s="4"/>
      <c r="M1379" s="4"/>
      <c r="N1379" s="4"/>
      <c r="O1379" s="4"/>
      <c r="P1379" s="5">
        <f>IF(基本情報登録!$D$10="","",IF(基本情報登録!$D$10=登録データ!D1379,1,0))</f>
        <v>0</v>
      </c>
      <c r="Q1379" s="3"/>
      <c r="R1379" s="3"/>
    </row>
    <row r="1380" spans="1:18" x14ac:dyDescent="0.25">
      <c r="A1380" s="158">
        <v>1521</v>
      </c>
      <c r="B1380" s="159" t="s">
        <v>3036</v>
      </c>
      <c r="C1380" s="159" t="s">
        <v>3037</v>
      </c>
      <c r="D1380" s="159" t="s">
        <v>249</v>
      </c>
      <c r="E1380" s="159" t="s">
        <v>188</v>
      </c>
      <c r="F1380" s="163" t="s">
        <v>52</v>
      </c>
      <c r="G1380" s="163" t="s">
        <v>2611</v>
      </c>
      <c r="H1380" s="4"/>
      <c r="I1380" s="4"/>
      <c r="J1380" s="4"/>
      <c r="K1380" s="4"/>
      <c r="L1380" s="4"/>
      <c r="M1380" s="4"/>
      <c r="N1380" s="4"/>
      <c r="O1380" s="4"/>
      <c r="P1380" s="5">
        <f>IF(基本情報登録!$D$10="","",IF(基本情報登録!$D$10=登録データ!D1380,1,0))</f>
        <v>0</v>
      </c>
      <c r="Q1380" s="3"/>
      <c r="R1380" s="3"/>
    </row>
    <row r="1381" spans="1:18" x14ac:dyDescent="0.25">
      <c r="A1381" s="158">
        <v>1522</v>
      </c>
      <c r="B1381" s="159" t="s">
        <v>3039</v>
      </c>
      <c r="C1381" s="159" t="s">
        <v>3040</v>
      </c>
      <c r="D1381" s="159" t="s">
        <v>249</v>
      </c>
      <c r="E1381" s="159" t="s">
        <v>188</v>
      </c>
      <c r="F1381" s="163" t="s">
        <v>151</v>
      </c>
      <c r="G1381" s="163" t="s">
        <v>1991</v>
      </c>
      <c r="H1381" s="4"/>
      <c r="I1381" s="4"/>
      <c r="J1381" s="4"/>
      <c r="K1381" s="4"/>
      <c r="L1381" s="4"/>
      <c r="M1381" s="4"/>
      <c r="N1381" s="4"/>
      <c r="O1381" s="4"/>
      <c r="P1381" s="5">
        <f>IF(基本情報登録!$D$10="","",IF(基本情報登録!$D$10=登録データ!D1381,1,0))</f>
        <v>0</v>
      </c>
      <c r="Q1381" s="3"/>
      <c r="R1381" s="3"/>
    </row>
    <row r="1382" spans="1:18" x14ac:dyDescent="0.25">
      <c r="A1382" s="158">
        <v>1523</v>
      </c>
      <c r="B1382" s="159" t="s">
        <v>2538</v>
      </c>
      <c r="C1382" s="159" t="s">
        <v>2539</v>
      </c>
      <c r="D1382" s="159" t="s">
        <v>342</v>
      </c>
      <c r="E1382" s="159" t="s">
        <v>60</v>
      </c>
      <c r="F1382" s="163" t="s">
        <v>118</v>
      </c>
      <c r="G1382" s="163" t="s">
        <v>489</v>
      </c>
      <c r="H1382" s="4"/>
      <c r="I1382" s="4"/>
      <c r="J1382" s="4"/>
      <c r="K1382" s="4"/>
      <c r="L1382" s="4"/>
      <c r="M1382" s="4"/>
      <c r="N1382" s="4"/>
      <c r="O1382" s="4"/>
      <c r="P1382" s="5">
        <f>IF(基本情報登録!$D$10="","",IF(基本情報登録!$D$10=登録データ!D1382,1,0))</f>
        <v>0</v>
      </c>
      <c r="Q1382" s="3"/>
      <c r="R1382" s="3"/>
    </row>
    <row r="1383" spans="1:18" x14ac:dyDescent="0.25">
      <c r="A1383" s="158">
        <v>1524</v>
      </c>
      <c r="B1383" s="159" t="s">
        <v>2540</v>
      </c>
      <c r="C1383" s="159" t="s">
        <v>2541</v>
      </c>
      <c r="D1383" s="159" t="s">
        <v>342</v>
      </c>
      <c r="E1383" s="159" t="s">
        <v>95</v>
      </c>
      <c r="F1383" s="163" t="s">
        <v>131</v>
      </c>
      <c r="G1383" s="163" t="s">
        <v>917</v>
      </c>
      <c r="H1383" s="4"/>
      <c r="I1383" s="4"/>
      <c r="J1383" s="4"/>
      <c r="K1383" s="4"/>
      <c r="L1383" s="4"/>
      <c r="M1383" s="4"/>
      <c r="N1383" s="4"/>
      <c r="O1383" s="4"/>
      <c r="P1383" s="5">
        <f>IF(基本情報登録!$D$10="","",IF(基本情報登録!$D$10=登録データ!D1383,1,0))</f>
        <v>0</v>
      </c>
      <c r="Q1383" s="3"/>
      <c r="R1383" s="3"/>
    </row>
    <row r="1384" spans="1:18" x14ac:dyDescent="0.25">
      <c r="A1384" s="158">
        <v>1525</v>
      </c>
      <c r="B1384" s="159" t="s">
        <v>2542</v>
      </c>
      <c r="C1384" s="159" t="s">
        <v>2543</v>
      </c>
      <c r="D1384" s="159" t="s">
        <v>342</v>
      </c>
      <c r="E1384" s="159" t="s">
        <v>95</v>
      </c>
      <c r="F1384" s="163" t="s">
        <v>118</v>
      </c>
      <c r="G1384" s="163" t="s">
        <v>2565</v>
      </c>
      <c r="H1384" s="4"/>
      <c r="I1384" s="4"/>
      <c r="J1384" s="4"/>
      <c r="K1384" s="4"/>
      <c r="L1384" s="4"/>
      <c r="M1384" s="4"/>
      <c r="N1384" s="4"/>
      <c r="O1384" s="4"/>
      <c r="P1384" s="5">
        <f>IF(基本情報登録!$D$10="","",IF(基本情報登録!$D$10=登録データ!D1384,1,0))</f>
        <v>0</v>
      </c>
      <c r="Q1384" s="3"/>
      <c r="R1384" s="3"/>
    </row>
    <row r="1385" spans="1:18" x14ac:dyDescent="0.25">
      <c r="A1385" s="158">
        <v>1526</v>
      </c>
      <c r="B1385" s="159" t="s">
        <v>2544</v>
      </c>
      <c r="C1385" s="159" t="s">
        <v>2545</v>
      </c>
      <c r="D1385" s="159" t="s">
        <v>342</v>
      </c>
      <c r="E1385" s="159" t="s">
        <v>95</v>
      </c>
      <c r="F1385" s="163" t="s">
        <v>118</v>
      </c>
      <c r="G1385" s="163" t="s">
        <v>1147</v>
      </c>
      <c r="H1385" s="4"/>
      <c r="I1385" s="4"/>
      <c r="J1385" s="4"/>
      <c r="K1385" s="4"/>
      <c r="L1385" s="4"/>
      <c r="M1385" s="4"/>
      <c r="N1385" s="4"/>
      <c r="O1385" s="4"/>
      <c r="P1385" s="5">
        <f>IF(基本情報登録!$D$10="","",IF(基本情報登録!$D$10=登録データ!D1385,1,0))</f>
        <v>0</v>
      </c>
      <c r="Q1385" s="3"/>
      <c r="R1385" s="3"/>
    </row>
    <row r="1386" spans="1:18" x14ac:dyDescent="0.25">
      <c r="A1386" s="158">
        <v>1527</v>
      </c>
      <c r="B1386" s="159" t="s">
        <v>2892</v>
      </c>
      <c r="C1386" s="159" t="s">
        <v>2893</v>
      </c>
      <c r="D1386" s="159" t="s">
        <v>342</v>
      </c>
      <c r="E1386" s="159" t="s">
        <v>188</v>
      </c>
      <c r="F1386" s="163" t="s">
        <v>28</v>
      </c>
      <c r="G1386" s="163" t="s">
        <v>1370</v>
      </c>
      <c r="H1386" s="4"/>
      <c r="I1386" s="4"/>
      <c r="J1386" s="4"/>
      <c r="K1386" s="4"/>
      <c r="L1386" s="4"/>
      <c r="M1386" s="4"/>
      <c r="N1386" s="4"/>
      <c r="O1386" s="4"/>
      <c r="P1386" s="5">
        <f>IF(基本情報登録!$D$10="","",IF(基本情報登録!$D$10=登録データ!D1386,1,0))</f>
        <v>0</v>
      </c>
      <c r="Q1386" s="3"/>
      <c r="R1386" s="3"/>
    </row>
    <row r="1387" spans="1:18" x14ac:dyDescent="0.25">
      <c r="A1387" s="158">
        <v>1528</v>
      </c>
      <c r="B1387" s="159" t="s">
        <v>2963</v>
      </c>
      <c r="C1387" s="159" t="s">
        <v>2964</v>
      </c>
      <c r="D1387" s="159" t="s">
        <v>342</v>
      </c>
      <c r="E1387" s="159" t="s">
        <v>188</v>
      </c>
      <c r="F1387" s="163" t="s">
        <v>151</v>
      </c>
      <c r="G1387" s="163" t="s">
        <v>1991</v>
      </c>
      <c r="H1387" s="4"/>
      <c r="I1387" s="4"/>
      <c r="J1387" s="4"/>
      <c r="K1387" s="4"/>
      <c r="L1387" s="4"/>
      <c r="M1387" s="4"/>
      <c r="N1387" s="4"/>
      <c r="O1387" s="4"/>
      <c r="P1387" s="5">
        <f>IF(基本情報登録!$D$10="","",IF(基本情報登録!$D$10=登録データ!D1387,1,0))</f>
        <v>0</v>
      </c>
      <c r="Q1387" s="3"/>
      <c r="R1387" s="3"/>
    </row>
    <row r="1388" spans="1:18" x14ac:dyDescent="0.25">
      <c r="A1388" s="158">
        <v>1529</v>
      </c>
      <c r="B1388" s="159" t="s">
        <v>2890</v>
      </c>
      <c r="C1388" s="159" t="s">
        <v>2891</v>
      </c>
      <c r="D1388" s="159" t="s">
        <v>342</v>
      </c>
      <c r="E1388" s="159" t="s">
        <v>188</v>
      </c>
      <c r="F1388" s="163" t="s">
        <v>28</v>
      </c>
      <c r="G1388" s="163" t="s">
        <v>2187</v>
      </c>
      <c r="H1388" s="4"/>
      <c r="I1388" s="4"/>
      <c r="J1388" s="4"/>
      <c r="K1388" s="4"/>
      <c r="L1388" s="4"/>
      <c r="M1388" s="4"/>
      <c r="N1388" s="4"/>
      <c r="O1388" s="4"/>
      <c r="P1388" s="5">
        <f>IF(基本情報登録!$D$10="","",IF(基本情報登録!$D$10=登録データ!D1388,1,0))</f>
        <v>0</v>
      </c>
      <c r="Q1388" s="3"/>
      <c r="R1388" s="3"/>
    </row>
    <row r="1389" spans="1:18" x14ac:dyDescent="0.25">
      <c r="A1389" s="158">
        <v>1530</v>
      </c>
      <c r="B1389" s="159" t="s">
        <v>2566</v>
      </c>
      <c r="C1389" s="159" t="s">
        <v>2567</v>
      </c>
      <c r="D1389" s="159" t="s">
        <v>357</v>
      </c>
      <c r="E1389" s="159" t="s">
        <v>60</v>
      </c>
      <c r="F1389" s="163" t="s">
        <v>151</v>
      </c>
      <c r="G1389" s="163" t="s">
        <v>2598</v>
      </c>
      <c r="H1389" s="4"/>
      <c r="I1389" s="4"/>
      <c r="J1389" s="4"/>
      <c r="K1389" s="4"/>
      <c r="L1389" s="4"/>
      <c r="M1389" s="4"/>
      <c r="N1389" s="4"/>
      <c r="O1389" s="4"/>
      <c r="P1389" s="5">
        <f>IF(基本情報登録!$D$10="","",IF(基本情報登録!$D$10=登録データ!D1389,1,0))</f>
        <v>0</v>
      </c>
      <c r="Q1389" s="3"/>
      <c r="R1389" s="3"/>
    </row>
    <row r="1390" spans="1:18" x14ac:dyDescent="0.25">
      <c r="A1390" s="158">
        <v>1531</v>
      </c>
      <c r="B1390" s="159" t="s">
        <v>2568</v>
      </c>
      <c r="C1390" s="159" t="s">
        <v>2569</v>
      </c>
      <c r="D1390" s="159" t="s">
        <v>357</v>
      </c>
      <c r="E1390" s="159" t="s">
        <v>60</v>
      </c>
      <c r="F1390" s="163" t="s">
        <v>52</v>
      </c>
      <c r="G1390" s="163" t="s">
        <v>2507</v>
      </c>
      <c r="H1390" s="4"/>
      <c r="I1390" s="4"/>
      <c r="J1390" s="4"/>
      <c r="K1390" s="4"/>
      <c r="L1390" s="4"/>
      <c r="M1390" s="4"/>
      <c r="N1390" s="4"/>
      <c r="O1390" s="4"/>
      <c r="P1390" s="5">
        <f>IF(基本情報登録!$D$10="","",IF(基本情報登録!$D$10=登録データ!D1390,1,0))</f>
        <v>0</v>
      </c>
      <c r="Q1390" s="3"/>
      <c r="R1390" s="3"/>
    </row>
    <row r="1391" spans="1:18" x14ac:dyDescent="0.25">
      <c r="A1391" s="158">
        <v>1532</v>
      </c>
      <c r="B1391" s="159" t="s">
        <v>2570</v>
      </c>
      <c r="C1391" s="159" t="s">
        <v>2571</v>
      </c>
      <c r="D1391" s="159" t="s">
        <v>357</v>
      </c>
      <c r="E1391" s="159" t="s">
        <v>60</v>
      </c>
      <c r="F1391" s="163" t="s">
        <v>118</v>
      </c>
      <c r="G1391" s="163" t="s">
        <v>1147</v>
      </c>
      <c r="H1391" s="4"/>
      <c r="I1391" s="4"/>
      <c r="J1391" s="4"/>
      <c r="K1391" s="4"/>
      <c r="L1391" s="4"/>
      <c r="M1391" s="4"/>
      <c r="N1391" s="4"/>
      <c r="O1391" s="4"/>
      <c r="P1391" s="5">
        <f>IF(基本情報登録!$D$10="","",IF(基本情報登録!$D$10=登録データ!D1391,1,0))</f>
        <v>0</v>
      </c>
      <c r="Q1391" s="3"/>
      <c r="R1391" s="3"/>
    </row>
    <row r="1392" spans="1:18" x14ac:dyDescent="0.25">
      <c r="A1392" s="158">
        <v>1533</v>
      </c>
      <c r="B1392" s="159" t="s">
        <v>4195</v>
      </c>
      <c r="C1392" s="159" t="s">
        <v>2572</v>
      </c>
      <c r="D1392" s="159" t="s">
        <v>357</v>
      </c>
      <c r="E1392" s="159" t="s">
        <v>60</v>
      </c>
      <c r="F1392" s="163" t="s">
        <v>52</v>
      </c>
      <c r="G1392" s="163" t="s">
        <v>964</v>
      </c>
      <c r="H1392" s="4"/>
      <c r="I1392" s="4"/>
      <c r="J1392" s="4"/>
      <c r="K1392" s="4"/>
      <c r="L1392" s="4"/>
      <c r="M1392" s="4"/>
      <c r="N1392" s="4"/>
      <c r="O1392" s="4"/>
      <c r="P1392" s="5">
        <f>IF(基本情報登録!$D$10="","",IF(基本情報登録!$D$10=登録データ!D1392,1,0))</f>
        <v>0</v>
      </c>
      <c r="Q1392" s="3"/>
      <c r="R1392" s="3"/>
    </row>
    <row r="1393" spans="1:18" x14ac:dyDescent="0.25">
      <c r="A1393" s="158">
        <v>1534</v>
      </c>
      <c r="B1393" s="159" t="s">
        <v>2573</v>
      </c>
      <c r="C1393" s="159" t="s">
        <v>2574</v>
      </c>
      <c r="D1393" s="159" t="s">
        <v>357</v>
      </c>
      <c r="E1393" s="159" t="s">
        <v>60</v>
      </c>
      <c r="F1393" s="163" t="s">
        <v>52</v>
      </c>
      <c r="G1393" s="163" t="s">
        <v>1068</v>
      </c>
      <c r="H1393" s="4"/>
      <c r="I1393" s="4"/>
      <c r="J1393" s="4"/>
      <c r="K1393" s="4"/>
      <c r="L1393" s="4"/>
      <c r="M1393" s="4"/>
      <c r="N1393" s="4"/>
      <c r="O1393" s="4"/>
      <c r="P1393" s="5">
        <f>IF(基本情報登録!$D$10="","",IF(基本情報登録!$D$10=登録データ!D1393,1,0))</f>
        <v>0</v>
      </c>
      <c r="Q1393" s="3"/>
      <c r="R1393" s="3"/>
    </row>
    <row r="1394" spans="1:18" x14ac:dyDescent="0.25">
      <c r="A1394" s="158">
        <v>1535</v>
      </c>
      <c r="B1394" s="159" t="s">
        <v>2575</v>
      </c>
      <c r="C1394" s="159" t="s">
        <v>2576</v>
      </c>
      <c r="D1394" s="159" t="s">
        <v>357</v>
      </c>
      <c r="E1394" s="159" t="s">
        <v>60</v>
      </c>
      <c r="F1394" s="163" t="s">
        <v>552</v>
      </c>
      <c r="G1394" s="163" t="s">
        <v>2624</v>
      </c>
      <c r="H1394" s="4"/>
      <c r="I1394" s="4"/>
      <c r="J1394" s="4"/>
      <c r="K1394" s="4"/>
      <c r="L1394" s="4"/>
      <c r="M1394" s="4"/>
      <c r="N1394" s="4"/>
      <c r="O1394" s="4"/>
      <c r="P1394" s="5">
        <f>IF(基本情報登録!$D$10="","",IF(基本情報登録!$D$10=登録データ!D1394,1,0))</f>
        <v>0</v>
      </c>
      <c r="Q1394" s="3"/>
      <c r="R1394" s="3"/>
    </row>
    <row r="1395" spans="1:18" x14ac:dyDescent="0.25">
      <c r="A1395" s="158">
        <v>1536</v>
      </c>
      <c r="B1395" s="159" t="s">
        <v>2577</v>
      </c>
      <c r="C1395" s="159" t="s">
        <v>2578</v>
      </c>
      <c r="D1395" s="159" t="s">
        <v>357</v>
      </c>
      <c r="E1395" s="159" t="s">
        <v>60</v>
      </c>
      <c r="F1395" s="163" t="s">
        <v>52</v>
      </c>
      <c r="G1395" s="163" t="s">
        <v>930</v>
      </c>
      <c r="H1395" s="4"/>
      <c r="I1395" s="4"/>
      <c r="J1395" s="4"/>
      <c r="K1395" s="4"/>
      <c r="L1395" s="4"/>
      <c r="M1395" s="4"/>
      <c r="N1395" s="4"/>
      <c r="O1395" s="4"/>
      <c r="P1395" s="5">
        <f>IF(基本情報登録!$D$10="","",IF(基本情報登録!$D$10=登録データ!D1395,1,0))</f>
        <v>0</v>
      </c>
      <c r="Q1395" s="3"/>
      <c r="R1395" s="3"/>
    </row>
    <row r="1396" spans="1:18" x14ac:dyDescent="0.25">
      <c r="A1396" s="158">
        <v>1537</v>
      </c>
      <c r="B1396" s="159" t="s">
        <v>2594</v>
      </c>
      <c r="C1396" s="159" t="s">
        <v>2595</v>
      </c>
      <c r="D1396" s="159" t="s">
        <v>357</v>
      </c>
      <c r="E1396" s="159" t="s">
        <v>95</v>
      </c>
      <c r="F1396" s="163" t="s">
        <v>52</v>
      </c>
      <c r="G1396" s="163" t="s">
        <v>2611</v>
      </c>
      <c r="H1396" s="4"/>
      <c r="I1396" s="4"/>
      <c r="J1396" s="4"/>
      <c r="K1396" s="4"/>
      <c r="L1396" s="4"/>
      <c r="M1396" s="4"/>
      <c r="N1396" s="4"/>
      <c r="O1396" s="4"/>
      <c r="P1396" s="5">
        <f>IF(基本情報登録!$D$10="","",IF(基本情報登録!$D$10=登録データ!D1396,1,0))</f>
        <v>0</v>
      </c>
      <c r="Q1396" s="3"/>
      <c r="R1396" s="3"/>
    </row>
    <row r="1397" spans="1:18" x14ac:dyDescent="0.25">
      <c r="A1397" s="158">
        <v>1538</v>
      </c>
      <c r="B1397" s="159" t="s">
        <v>2592</v>
      </c>
      <c r="C1397" s="159" t="s">
        <v>2593</v>
      </c>
      <c r="D1397" s="159" t="s">
        <v>357</v>
      </c>
      <c r="E1397" s="159" t="s">
        <v>95</v>
      </c>
      <c r="F1397" s="163" t="s">
        <v>52</v>
      </c>
      <c r="G1397" s="163" t="s">
        <v>2562</v>
      </c>
      <c r="H1397" s="4"/>
      <c r="I1397" s="4"/>
      <c r="J1397" s="4"/>
      <c r="K1397" s="4"/>
      <c r="L1397" s="4"/>
      <c r="M1397" s="4"/>
      <c r="N1397" s="4"/>
      <c r="O1397" s="4"/>
      <c r="P1397" s="5">
        <f>IF(基本情報登録!$D$10="","",IF(基本情報登録!$D$10=登録データ!D1397,1,0))</f>
        <v>0</v>
      </c>
      <c r="Q1397" s="3"/>
      <c r="R1397" s="3"/>
    </row>
    <row r="1398" spans="1:18" x14ac:dyDescent="0.25">
      <c r="A1398" s="158">
        <v>1539</v>
      </c>
      <c r="B1398" s="159" t="s">
        <v>2596</v>
      </c>
      <c r="C1398" s="159" t="s">
        <v>2597</v>
      </c>
      <c r="D1398" s="159" t="s">
        <v>357</v>
      </c>
      <c r="E1398" s="159" t="s">
        <v>95</v>
      </c>
      <c r="F1398" s="163" t="s">
        <v>1159</v>
      </c>
      <c r="G1398" s="163" t="s">
        <v>1160</v>
      </c>
      <c r="H1398" s="4"/>
      <c r="I1398" s="4"/>
      <c r="J1398" s="4"/>
      <c r="K1398" s="4"/>
      <c r="L1398" s="4"/>
      <c r="M1398" s="4"/>
      <c r="N1398" s="4"/>
      <c r="O1398" s="4"/>
      <c r="P1398" s="5">
        <f>IF(基本情報登録!$D$10="","",IF(基本情報登録!$D$10=登録データ!D1398,1,0))</f>
        <v>0</v>
      </c>
      <c r="Q1398" s="3"/>
      <c r="R1398" s="3"/>
    </row>
    <row r="1399" spans="1:18" x14ac:dyDescent="0.25">
      <c r="A1399" s="158">
        <v>1540</v>
      </c>
      <c r="B1399" s="159" t="s">
        <v>2618</v>
      </c>
      <c r="C1399" s="159" t="s">
        <v>2619</v>
      </c>
      <c r="D1399" s="159" t="s">
        <v>357</v>
      </c>
      <c r="E1399" s="159" t="s">
        <v>188</v>
      </c>
      <c r="F1399" s="163" t="s">
        <v>1992</v>
      </c>
      <c r="G1399" s="163" t="s">
        <v>1750</v>
      </c>
      <c r="H1399" s="4"/>
      <c r="I1399" s="4"/>
      <c r="J1399" s="4"/>
      <c r="K1399" s="4"/>
      <c r="L1399" s="4"/>
      <c r="M1399" s="4"/>
      <c r="N1399" s="4"/>
      <c r="O1399" s="4"/>
      <c r="P1399" s="5">
        <f>IF(基本情報登録!$D$10="","",IF(基本情報登録!$D$10=登録データ!D1399,1,0))</f>
        <v>0</v>
      </c>
      <c r="Q1399" s="3"/>
      <c r="R1399" s="3"/>
    </row>
    <row r="1400" spans="1:18" x14ac:dyDescent="0.25">
      <c r="A1400" s="158">
        <v>1541</v>
      </c>
      <c r="B1400" s="159" t="s">
        <v>2625</v>
      </c>
      <c r="C1400" s="159" t="s">
        <v>2626</v>
      </c>
      <c r="D1400" s="159" t="s">
        <v>357</v>
      </c>
      <c r="E1400" s="159" t="s">
        <v>188</v>
      </c>
      <c r="F1400" s="163" t="s">
        <v>52</v>
      </c>
      <c r="G1400" s="163" t="s">
        <v>4497</v>
      </c>
      <c r="H1400" s="4"/>
      <c r="I1400" s="4"/>
      <c r="J1400" s="4"/>
      <c r="K1400" s="4"/>
      <c r="L1400" s="4"/>
      <c r="M1400" s="4"/>
      <c r="N1400" s="4"/>
      <c r="O1400" s="4"/>
      <c r="P1400" s="5">
        <f>IF(基本情報登録!$D$10="","",IF(基本情報登録!$D$10=登録データ!D1400,1,0))</f>
        <v>0</v>
      </c>
      <c r="Q1400" s="3"/>
      <c r="R1400" s="3"/>
    </row>
    <row r="1401" spans="1:18" x14ac:dyDescent="0.25">
      <c r="A1401" s="158">
        <v>1542</v>
      </c>
      <c r="B1401" s="159" t="s">
        <v>3004</v>
      </c>
      <c r="C1401" s="159" t="s">
        <v>3005</v>
      </c>
      <c r="D1401" s="159" t="s">
        <v>357</v>
      </c>
      <c r="E1401" s="159" t="s">
        <v>188</v>
      </c>
      <c r="F1401" s="163" t="s">
        <v>2857</v>
      </c>
      <c r="G1401" s="163" t="s">
        <v>2858</v>
      </c>
      <c r="H1401" s="4"/>
      <c r="I1401" s="4"/>
      <c r="J1401" s="4"/>
      <c r="K1401" s="4"/>
      <c r="L1401" s="4"/>
      <c r="M1401" s="4"/>
      <c r="N1401" s="4"/>
      <c r="O1401" s="4"/>
      <c r="P1401" s="5">
        <f>IF(基本情報登録!$D$10="","",IF(基本情報登録!$D$10=登録データ!D1401,1,0))</f>
        <v>0</v>
      </c>
      <c r="Q1401" s="3"/>
      <c r="R1401" s="3"/>
    </row>
    <row r="1402" spans="1:18" x14ac:dyDescent="0.25">
      <c r="A1402" s="158">
        <v>1543</v>
      </c>
      <c r="B1402" s="159" t="s">
        <v>2620</v>
      </c>
      <c r="C1402" s="159" t="s">
        <v>2621</v>
      </c>
      <c r="D1402" s="159" t="s">
        <v>357</v>
      </c>
      <c r="E1402" s="159" t="s">
        <v>188</v>
      </c>
      <c r="F1402" s="163" t="s">
        <v>52</v>
      </c>
      <c r="G1402" s="163" t="s">
        <v>2611</v>
      </c>
      <c r="H1402" s="4"/>
      <c r="I1402" s="4"/>
      <c r="J1402" s="4"/>
      <c r="K1402" s="4"/>
      <c r="L1402" s="4"/>
      <c r="M1402" s="4"/>
      <c r="N1402" s="4"/>
      <c r="O1402" s="4"/>
      <c r="P1402" s="5">
        <f>IF(基本情報登録!$D$10="","",IF(基本情報登録!$D$10=登録データ!D1402,1,0))</f>
        <v>0</v>
      </c>
      <c r="Q1402" s="3"/>
      <c r="R1402" s="3"/>
    </row>
    <row r="1403" spans="1:18" x14ac:dyDescent="0.25">
      <c r="A1403" s="158">
        <v>1544</v>
      </c>
      <c r="B1403" s="159" t="s">
        <v>2622</v>
      </c>
      <c r="C1403" s="159" t="s">
        <v>2623</v>
      </c>
      <c r="D1403" s="159" t="s">
        <v>357</v>
      </c>
      <c r="E1403" s="159" t="s">
        <v>188</v>
      </c>
      <c r="F1403" s="163" t="s">
        <v>784</v>
      </c>
      <c r="G1403" s="163" t="s">
        <v>894</v>
      </c>
      <c r="H1403" s="4"/>
      <c r="I1403" s="4"/>
      <c r="J1403" s="4"/>
      <c r="K1403" s="4"/>
      <c r="L1403" s="4"/>
      <c r="M1403" s="4"/>
      <c r="N1403" s="4"/>
      <c r="O1403" s="4"/>
      <c r="P1403" s="5">
        <f>IF(基本情報登録!$D$10="","",IF(基本情報登録!$D$10=登録データ!D1403,1,0))</f>
        <v>0</v>
      </c>
      <c r="Q1403" s="3"/>
      <c r="R1403" s="3"/>
    </row>
    <row r="1404" spans="1:18" x14ac:dyDescent="0.25">
      <c r="A1404" s="158">
        <v>1545</v>
      </c>
      <c r="B1404" s="159" t="s">
        <v>2616</v>
      </c>
      <c r="C1404" s="159" t="s">
        <v>2617</v>
      </c>
      <c r="D1404" s="159" t="s">
        <v>357</v>
      </c>
      <c r="E1404" s="159" t="s">
        <v>188</v>
      </c>
      <c r="F1404" s="163" t="s">
        <v>52</v>
      </c>
      <c r="G1404" s="163" t="s">
        <v>2507</v>
      </c>
      <c r="H1404" s="4"/>
      <c r="I1404" s="4"/>
      <c r="J1404" s="4"/>
      <c r="K1404" s="4"/>
      <c r="L1404" s="4"/>
      <c r="M1404" s="4"/>
      <c r="N1404" s="4"/>
      <c r="O1404" s="4"/>
      <c r="P1404" s="5">
        <f>IF(基本情報登録!$D$10="","",IF(基本情報登録!$D$10=登録データ!D1404,1,0))</f>
        <v>0</v>
      </c>
      <c r="Q1404" s="3"/>
      <c r="R1404" s="3"/>
    </row>
    <row r="1405" spans="1:18" x14ac:dyDescent="0.25">
      <c r="A1405" s="158">
        <v>1546</v>
      </c>
      <c r="B1405" s="159" t="s">
        <v>2558</v>
      </c>
      <c r="C1405" s="159" t="s">
        <v>2559</v>
      </c>
      <c r="D1405" s="159" t="s">
        <v>357</v>
      </c>
      <c r="E1405" s="159" t="s">
        <v>60</v>
      </c>
      <c r="F1405" s="163" t="s">
        <v>52</v>
      </c>
      <c r="G1405" s="163" t="s">
        <v>788</v>
      </c>
      <c r="H1405" s="4"/>
      <c r="I1405" s="4"/>
      <c r="J1405" s="4"/>
      <c r="K1405" s="4"/>
      <c r="L1405" s="4"/>
      <c r="M1405" s="4"/>
      <c r="N1405" s="4"/>
      <c r="O1405" s="4"/>
      <c r="P1405" s="5">
        <f>IF(基本情報登録!$D$10="","",IF(基本情報登録!$D$10=登録データ!D1405,1,0))</f>
        <v>0</v>
      </c>
      <c r="Q1405" s="3"/>
      <c r="R1405" s="3"/>
    </row>
    <row r="1406" spans="1:18" x14ac:dyDescent="0.25">
      <c r="A1406" s="158">
        <v>1547</v>
      </c>
      <c r="B1406" s="159" t="s">
        <v>2560</v>
      </c>
      <c r="C1406" s="159" t="s">
        <v>2561</v>
      </c>
      <c r="D1406" s="159" t="s">
        <v>357</v>
      </c>
      <c r="E1406" s="159" t="s">
        <v>60</v>
      </c>
      <c r="F1406" s="163" t="s">
        <v>52</v>
      </c>
      <c r="G1406" s="163" t="s">
        <v>2486</v>
      </c>
      <c r="H1406" s="4"/>
      <c r="I1406" s="4"/>
      <c r="J1406" s="4"/>
      <c r="K1406" s="4"/>
      <c r="L1406" s="4"/>
      <c r="M1406" s="4"/>
      <c r="N1406" s="4"/>
      <c r="O1406" s="4"/>
      <c r="P1406" s="5">
        <f>IF(基本情報登録!$D$10="","",IF(基本情報登録!$D$10=登録データ!D1406,1,0))</f>
        <v>0</v>
      </c>
      <c r="Q1406" s="3"/>
      <c r="R1406" s="3"/>
    </row>
    <row r="1407" spans="1:18" x14ac:dyDescent="0.25">
      <c r="A1407" s="158">
        <v>1548</v>
      </c>
      <c r="B1407" s="159" t="s">
        <v>4196</v>
      </c>
      <c r="C1407" s="159" t="s">
        <v>2563</v>
      </c>
      <c r="D1407" s="159" t="s">
        <v>357</v>
      </c>
      <c r="E1407" s="159" t="s">
        <v>60</v>
      </c>
      <c r="F1407" s="163" t="s">
        <v>143</v>
      </c>
      <c r="G1407" s="163" t="s">
        <v>888</v>
      </c>
      <c r="H1407" s="4"/>
      <c r="I1407" s="4"/>
      <c r="J1407" s="4"/>
      <c r="K1407" s="4"/>
      <c r="L1407" s="4"/>
      <c r="M1407" s="4"/>
      <c r="N1407" s="4"/>
      <c r="O1407" s="4"/>
      <c r="P1407" s="5">
        <f>IF(基本情報登録!$D$10="","",IF(基本情報登録!$D$10=登録データ!D1407,1,0))</f>
        <v>0</v>
      </c>
      <c r="Q1407" s="3"/>
      <c r="R1407" s="3"/>
    </row>
    <row r="1408" spans="1:18" x14ac:dyDescent="0.25">
      <c r="A1408" s="158">
        <v>1549</v>
      </c>
      <c r="B1408" s="159" t="s">
        <v>2603</v>
      </c>
      <c r="C1408" s="159" t="s">
        <v>2604</v>
      </c>
      <c r="D1408" s="159" t="s">
        <v>357</v>
      </c>
      <c r="E1408" s="159" t="s">
        <v>95</v>
      </c>
      <c r="F1408" s="163" t="s">
        <v>28</v>
      </c>
      <c r="G1408" s="163" t="s">
        <v>800</v>
      </c>
      <c r="H1408" s="4"/>
      <c r="I1408" s="4"/>
      <c r="J1408" s="4"/>
      <c r="K1408" s="4"/>
      <c r="L1408" s="4"/>
      <c r="M1408" s="4"/>
      <c r="N1408" s="4"/>
      <c r="O1408" s="4"/>
      <c r="P1408" s="5">
        <f>IF(基本情報登録!$D$10="","",IF(基本情報登録!$D$10=登録データ!D1408,1,0))</f>
        <v>0</v>
      </c>
      <c r="Q1408" s="3"/>
      <c r="R1408" s="3"/>
    </row>
    <row r="1409" spans="1:18" x14ac:dyDescent="0.25">
      <c r="A1409" s="158">
        <v>1550</v>
      </c>
      <c r="B1409" s="159" t="s">
        <v>2627</v>
      </c>
      <c r="C1409" s="159" t="s">
        <v>2628</v>
      </c>
      <c r="D1409" s="159" t="s">
        <v>357</v>
      </c>
      <c r="E1409" s="159" t="s">
        <v>188</v>
      </c>
      <c r="F1409" s="163" t="s">
        <v>143</v>
      </c>
      <c r="G1409" s="163" t="s">
        <v>2555</v>
      </c>
      <c r="H1409" s="4"/>
      <c r="I1409" s="4"/>
      <c r="J1409" s="4"/>
      <c r="K1409" s="4"/>
      <c r="L1409" s="4"/>
      <c r="M1409" s="4"/>
      <c r="N1409" s="4"/>
      <c r="O1409" s="4"/>
      <c r="P1409" s="5">
        <f>IF(基本情報登録!$D$10="","",IF(基本情報登録!$D$10=登録データ!D1409,1,0))</f>
        <v>0</v>
      </c>
      <c r="Q1409" s="3"/>
      <c r="R1409" s="3"/>
    </row>
    <row r="1410" spans="1:18" x14ac:dyDescent="0.25">
      <c r="A1410" s="158">
        <v>1551</v>
      </c>
      <c r="B1410" s="159" t="s">
        <v>2855</v>
      </c>
      <c r="C1410" s="159" t="s">
        <v>2856</v>
      </c>
      <c r="D1410" s="159" t="s">
        <v>357</v>
      </c>
      <c r="E1410" s="159" t="s">
        <v>188</v>
      </c>
      <c r="F1410" s="163" t="s">
        <v>52</v>
      </c>
      <c r="G1410" s="163" t="s">
        <v>2548</v>
      </c>
      <c r="H1410" s="4"/>
      <c r="I1410" s="4"/>
      <c r="J1410" s="4"/>
      <c r="K1410" s="4"/>
      <c r="L1410" s="4"/>
      <c r="M1410" s="4"/>
      <c r="N1410" s="4"/>
      <c r="O1410" s="4"/>
      <c r="P1410" s="5">
        <f>IF(基本情報登録!$D$10="","",IF(基本情報登録!$D$10=登録データ!D1410,1,0))</f>
        <v>0</v>
      </c>
      <c r="Q1410" s="3"/>
      <c r="R1410" s="3"/>
    </row>
    <row r="1411" spans="1:18" x14ac:dyDescent="0.25">
      <c r="A1411" s="158">
        <v>1552</v>
      </c>
      <c r="B1411" s="159" t="s">
        <v>2609</v>
      </c>
      <c r="C1411" s="159" t="s">
        <v>2610</v>
      </c>
      <c r="D1411" s="159" t="s">
        <v>357</v>
      </c>
      <c r="E1411" s="159" t="s">
        <v>188</v>
      </c>
      <c r="F1411" s="163" t="s">
        <v>52</v>
      </c>
      <c r="G1411" s="163" t="s">
        <v>2507</v>
      </c>
      <c r="H1411" s="4"/>
      <c r="I1411" s="4"/>
      <c r="J1411" s="4"/>
      <c r="K1411" s="4"/>
      <c r="L1411" s="4"/>
      <c r="M1411" s="4"/>
      <c r="N1411" s="4"/>
      <c r="O1411" s="4"/>
      <c r="P1411" s="5">
        <f>IF(基本情報登録!$D$10="","",IF(基本情報登録!$D$10=登録データ!D1411,1,0))</f>
        <v>0</v>
      </c>
      <c r="Q1411" s="3"/>
      <c r="R1411" s="3"/>
    </row>
    <row r="1412" spans="1:18" x14ac:dyDescent="0.25">
      <c r="A1412" s="158">
        <v>1553</v>
      </c>
      <c r="B1412" s="159" t="s">
        <v>2614</v>
      </c>
      <c r="C1412" s="159" t="s">
        <v>2615</v>
      </c>
      <c r="D1412" s="159" t="s">
        <v>357</v>
      </c>
      <c r="E1412" s="159" t="s">
        <v>188</v>
      </c>
      <c r="F1412" s="163" t="s">
        <v>52</v>
      </c>
      <c r="G1412" s="163" t="s">
        <v>2548</v>
      </c>
      <c r="H1412" s="4"/>
      <c r="I1412" s="4"/>
      <c r="J1412" s="4"/>
      <c r="K1412" s="4"/>
      <c r="L1412" s="4"/>
      <c r="M1412" s="4"/>
      <c r="N1412" s="4"/>
      <c r="O1412" s="4"/>
      <c r="P1412" s="5">
        <f>IF(基本情報登録!$D$10="","",IF(基本情報登録!$D$10=登録データ!D1412,1,0))</f>
        <v>0</v>
      </c>
      <c r="Q1412" s="3"/>
      <c r="R1412" s="3"/>
    </row>
    <row r="1413" spans="1:18" x14ac:dyDescent="0.25">
      <c r="A1413" s="158">
        <v>1554</v>
      </c>
      <c r="B1413" s="159" t="s">
        <v>2612</v>
      </c>
      <c r="C1413" s="159" t="s">
        <v>2613</v>
      </c>
      <c r="D1413" s="159" t="s">
        <v>357</v>
      </c>
      <c r="E1413" s="159" t="s">
        <v>188</v>
      </c>
      <c r="F1413" s="163" t="s">
        <v>52</v>
      </c>
      <c r="G1413" s="163" t="s">
        <v>2548</v>
      </c>
      <c r="H1413" s="4"/>
      <c r="I1413" s="4"/>
      <c r="J1413" s="4"/>
      <c r="K1413" s="4"/>
      <c r="L1413" s="4"/>
      <c r="M1413" s="4"/>
      <c r="N1413" s="4"/>
      <c r="O1413" s="4"/>
      <c r="P1413" s="5">
        <f>IF(基本情報登録!$D$10="","",IF(基本情報登録!$D$10=登録データ!D1413,1,0))</f>
        <v>0</v>
      </c>
      <c r="Q1413" s="3"/>
      <c r="R1413" s="3"/>
    </row>
    <row r="1414" spans="1:18" x14ac:dyDescent="0.25">
      <c r="A1414" s="158">
        <v>1555</v>
      </c>
      <c r="B1414" s="159" t="s">
        <v>2607</v>
      </c>
      <c r="C1414" s="159" t="s">
        <v>2608</v>
      </c>
      <c r="D1414" s="159" t="s">
        <v>357</v>
      </c>
      <c r="E1414" s="159" t="s">
        <v>188</v>
      </c>
      <c r="F1414" s="163" t="s">
        <v>52</v>
      </c>
      <c r="G1414" s="163" t="s">
        <v>1952</v>
      </c>
      <c r="H1414" s="4"/>
      <c r="I1414" s="4"/>
      <c r="J1414" s="4"/>
      <c r="K1414" s="4"/>
      <c r="L1414" s="4"/>
      <c r="M1414" s="4"/>
      <c r="N1414" s="4"/>
      <c r="O1414" s="4"/>
      <c r="P1414" s="5">
        <f>IF(基本情報登録!$D$10="","",IF(基本情報登録!$D$10=登録データ!D1414,1,0))</f>
        <v>0</v>
      </c>
      <c r="Q1414" s="3"/>
      <c r="R1414" s="3"/>
    </row>
    <row r="1415" spans="1:18" x14ac:dyDescent="0.25">
      <c r="A1415" s="158">
        <v>1556</v>
      </c>
      <c r="B1415" s="159" t="s">
        <v>2853</v>
      </c>
      <c r="C1415" s="159" t="s">
        <v>2854</v>
      </c>
      <c r="D1415" s="159" t="s">
        <v>357</v>
      </c>
      <c r="E1415" s="159" t="s">
        <v>188</v>
      </c>
      <c r="F1415" s="163" t="s">
        <v>52</v>
      </c>
      <c r="G1415" s="163" t="s">
        <v>2548</v>
      </c>
      <c r="H1415" s="4"/>
      <c r="I1415" s="4"/>
      <c r="J1415" s="4"/>
      <c r="K1415" s="4"/>
      <c r="L1415" s="4"/>
      <c r="M1415" s="4"/>
      <c r="N1415" s="4"/>
      <c r="O1415" s="4"/>
      <c r="P1415" s="5">
        <f>IF(基本情報登録!$D$10="","",IF(基本情報登録!$D$10=登録データ!D1415,1,0))</f>
        <v>0</v>
      </c>
      <c r="Q1415" s="3"/>
      <c r="R1415" s="3"/>
    </row>
    <row r="1416" spans="1:18" x14ac:dyDescent="0.25">
      <c r="A1416" s="158">
        <v>1557</v>
      </c>
      <c r="B1416" s="159" t="s">
        <v>2599</v>
      </c>
      <c r="C1416" s="159" t="s">
        <v>2600</v>
      </c>
      <c r="D1416" s="159" t="s">
        <v>357</v>
      </c>
      <c r="E1416" s="159" t="s">
        <v>95</v>
      </c>
      <c r="F1416" s="163" t="s">
        <v>52</v>
      </c>
      <c r="G1416" s="163" t="s">
        <v>964</v>
      </c>
      <c r="H1416" s="4"/>
      <c r="I1416" s="4"/>
      <c r="J1416" s="4"/>
      <c r="K1416" s="4"/>
      <c r="L1416" s="4"/>
      <c r="M1416" s="4"/>
      <c r="N1416" s="4"/>
      <c r="O1416" s="4"/>
      <c r="P1416" s="5">
        <f>IF(基本情報登録!$D$10="","",IF(基本情報登録!$D$10=登録データ!D1416,1,0))</f>
        <v>0</v>
      </c>
      <c r="Q1416" s="3"/>
      <c r="R1416" s="3"/>
    </row>
    <row r="1417" spans="1:18" x14ac:dyDescent="0.25">
      <c r="A1417" s="158">
        <v>1558</v>
      </c>
      <c r="B1417" s="159" t="s">
        <v>2605</v>
      </c>
      <c r="C1417" s="159" t="s">
        <v>2606</v>
      </c>
      <c r="D1417" s="159" t="s">
        <v>357</v>
      </c>
      <c r="E1417" s="159" t="s">
        <v>95</v>
      </c>
      <c r="F1417" s="163" t="s">
        <v>52</v>
      </c>
      <c r="G1417" s="163" t="s">
        <v>868</v>
      </c>
      <c r="H1417" s="4"/>
      <c r="I1417" s="4"/>
      <c r="J1417" s="4"/>
      <c r="K1417" s="4"/>
      <c r="L1417" s="4"/>
      <c r="M1417" s="4"/>
      <c r="N1417" s="4"/>
      <c r="O1417" s="4"/>
      <c r="P1417" s="5">
        <f>IF(基本情報登録!$D$10="","",IF(基本情報登録!$D$10=登録データ!D1417,1,0))</f>
        <v>0</v>
      </c>
      <c r="Q1417" s="3"/>
      <c r="R1417" s="3"/>
    </row>
    <row r="1418" spans="1:18" x14ac:dyDescent="0.25">
      <c r="A1418" s="158">
        <v>1559</v>
      </c>
      <c r="B1418" s="159" t="s">
        <v>4197</v>
      </c>
      <c r="C1418" s="159" t="s">
        <v>2554</v>
      </c>
      <c r="D1418" s="159" t="s">
        <v>357</v>
      </c>
      <c r="E1418" s="159" t="s">
        <v>60</v>
      </c>
      <c r="F1418" s="163" t="s">
        <v>166</v>
      </c>
      <c r="G1418" s="163" t="s">
        <v>946</v>
      </c>
      <c r="H1418" s="4"/>
      <c r="I1418" s="4"/>
      <c r="J1418" s="4"/>
      <c r="K1418" s="4"/>
      <c r="L1418" s="4"/>
      <c r="M1418" s="4"/>
      <c r="N1418" s="4"/>
      <c r="O1418" s="4"/>
      <c r="P1418" s="5">
        <f>IF(基本情報登録!$D$10="","",IF(基本情報登録!$D$10=登録データ!D1418,1,0))</f>
        <v>0</v>
      </c>
      <c r="Q1418" s="3"/>
      <c r="R1418" s="3"/>
    </row>
    <row r="1419" spans="1:18" x14ac:dyDescent="0.25">
      <c r="A1419" s="158">
        <v>1560</v>
      </c>
      <c r="B1419" s="159" t="s">
        <v>2556</v>
      </c>
      <c r="C1419" s="159" t="s">
        <v>2557</v>
      </c>
      <c r="D1419" s="159" t="s">
        <v>357</v>
      </c>
      <c r="E1419" s="159" t="s">
        <v>60</v>
      </c>
      <c r="F1419" s="163" t="s">
        <v>96</v>
      </c>
      <c r="G1419" s="163" t="s">
        <v>829</v>
      </c>
      <c r="H1419" s="4"/>
      <c r="I1419" s="4"/>
      <c r="J1419" s="4"/>
      <c r="K1419" s="4"/>
      <c r="L1419" s="4"/>
      <c r="M1419" s="4"/>
      <c r="N1419" s="4"/>
      <c r="O1419" s="4"/>
      <c r="P1419" s="5">
        <f>IF(基本情報登録!$D$10="","",IF(基本情報登録!$D$10=登録データ!D1419,1,0))</f>
        <v>0</v>
      </c>
      <c r="Q1419" s="3"/>
      <c r="R1419" s="3"/>
    </row>
    <row r="1420" spans="1:18" x14ac:dyDescent="0.25">
      <c r="A1420" s="158">
        <v>1561</v>
      </c>
      <c r="B1420" s="159" t="s">
        <v>2848</v>
      </c>
      <c r="C1420" s="159" t="s">
        <v>2849</v>
      </c>
      <c r="D1420" s="159" t="s">
        <v>357</v>
      </c>
      <c r="E1420" s="159" t="s">
        <v>188</v>
      </c>
      <c r="F1420" s="163" t="s">
        <v>166</v>
      </c>
      <c r="G1420" s="163" t="s">
        <v>946</v>
      </c>
      <c r="H1420" s="4"/>
      <c r="I1420" s="4"/>
      <c r="J1420" s="4"/>
      <c r="K1420" s="4"/>
      <c r="L1420" s="4"/>
      <c r="M1420" s="4"/>
      <c r="N1420" s="4"/>
      <c r="O1420" s="4"/>
      <c r="P1420" s="5">
        <f>IF(基本情報登録!$D$10="","",IF(基本情報登録!$D$10=登録データ!D1420,1,0))</f>
        <v>0</v>
      </c>
      <c r="Q1420" s="3"/>
      <c r="R1420" s="3"/>
    </row>
    <row r="1421" spans="1:18" x14ac:dyDescent="0.25">
      <c r="A1421" s="158">
        <v>1562</v>
      </c>
      <c r="B1421" s="159" t="s">
        <v>2842</v>
      </c>
      <c r="C1421" s="159" t="s">
        <v>2843</v>
      </c>
      <c r="D1421" s="159" t="s">
        <v>357</v>
      </c>
      <c r="E1421" s="159" t="s">
        <v>188</v>
      </c>
      <c r="F1421" s="163" t="s">
        <v>37</v>
      </c>
      <c r="G1421" s="163" t="s">
        <v>901</v>
      </c>
      <c r="H1421" s="4"/>
      <c r="I1421" s="4"/>
      <c r="J1421" s="4"/>
      <c r="K1421" s="4"/>
      <c r="L1421" s="4"/>
      <c r="M1421" s="4"/>
      <c r="N1421" s="4"/>
      <c r="O1421" s="4"/>
      <c r="P1421" s="5">
        <f>IF(基本情報登録!$D$10="","",IF(基本情報登録!$D$10=登録データ!D1421,1,0))</f>
        <v>0</v>
      </c>
      <c r="Q1421" s="3"/>
      <c r="R1421" s="3"/>
    </row>
    <row r="1422" spans="1:18" x14ac:dyDescent="0.25">
      <c r="A1422" s="158">
        <v>1563</v>
      </c>
      <c r="B1422" s="159" t="s">
        <v>4198</v>
      </c>
      <c r="C1422" s="159" t="s">
        <v>2850</v>
      </c>
      <c r="D1422" s="159" t="s">
        <v>357</v>
      </c>
      <c r="E1422" s="159" t="s">
        <v>188</v>
      </c>
      <c r="F1422" s="163" t="s">
        <v>28</v>
      </c>
      <c r="G1422" s="163" t="s">
        <v>1684</v>
      </c>
      <c r="H1422" s="4"/>
      <c r="I1422" s="4"/>
      <c r="J1422" s="4"/>
      <c r="K1422" s="4"/>
      <c r="L1422" s="4"/>
      <c r="M1422" s="4"/>
      <c r="N1422" s="4"/>
      <c r="O1422" s="4"/>
      <c r="P1422" s="5">
        <f>IF(基本情報登録!$D$10="","",IF(基本情報登録!$D$10=登録データ!D1422,1,0))</f>
        <v>0</v>
      </c>
      <c r="Q1422" s="3"/>
      <c r="R1422" s="3"/>
    </row>
    <row r="1423" spans="1:18" x14ac:dyDescent="0.25">
      <c r="A1423" s="158">
        <v>1564</v>
      </c>
      <c r="B1423" s="159" t="s">
        <v>2587</v>
      </c>
      <c r="C1423" s="159" t="s">
        <v>2588</v>
      </c>
      <c r="D1423" s="159" t="s">
        <v>357</v>
      </c>
      <c r="E1423" s="159" t="s">
        <v>95</v>
      </c>
      <c r="F1423" s="163" t="s">
        <v>166</v>
      </c>
      <c r="G1423" s="163" t="s">
        <v>946</v>
      </c>
      <c r="H1423" s="4"/>
      <c r="I1423" s="4"/>
      <c r="J1423" s="4"/>
      <c r="K1423" s="4"/>
      <c r="L1423" s="4"/>
      <c r="M1423" s="4"/>
      <c r="N1423" s="4"/>
      <c r="O1423" s="4"/>
      <c r="P1423" s="5">
        <f>IF(基本情報登録!$D$10="","",IF(基本情報登録!$D$10=登録データ!D1423,1,0))</f>
        <v>0</v>
      </c>
      <c r="Q1423" s="3"/>
      <c r="R1423" s="3"/>
    </row>
    <row r="1424" spans="1:18" x14ac:dyDescent="0.25">
      <c r="A1424" s="158">
        <v>1565</v>
      </c>
      <c r="B1424" s="159" t="s">
        <v>2546</v>
      </c>
      <c r="C1424" s="159" t="s">
        <v>2547</v>
      </c>
      <c r="D1424" s="159" t="s">
        <v>357</v>
      </c>
      <c r="E1424" s="159" t="s">
        <v>60</v>
      </c>
      <c r="F1424" s="163" t="s">
        <v>87</v>
      </c>
      <c r="G1424" s="163" t="s">
        <v>887</v>
      </c>
      <c r="H1424" s="4"/>
      <c r="I1424" s="4"/>
      <c r="J1424" s="4"/>
      <c r="K1424" s="4"/>
      <c r="L1424" s="4"/>
      <c r="M1424" s="4"/>
      <c r="N1424" s="4"/>
      <c r="O1424" s="4"/>
      <c r="P1424" s="5">
        <f>IF(基本情報登録!$D$10="","",IF(基本情報登録!$D$10=登録データ!D1424,1,0))</f>
        <v>0</v>
      </c>
      <c r="Q1424" s="3"/>
      <c r="R1424" s="3"/>
    </row>
    <row r="1425" spans="1:18" x14ac:dyDescent="0.25">
      <c r="A1425" s="158">
        <v>1566</v>
      </c>
      <c r="B1425" s="159" t="s">
        <v>2851</v>
      </c>
      <c r="C1425" s="159" t="s">
        <v>2852</v>
      </c>
      <c r="D1425" s="159" t="s">
        <v>357</v>
      </c>
      <c r="E1425" s="159" t="s">
        <v>188</v>
      </c>
      <c r="F1425" s="163" t="s">
        <v>52</v>
      </c>
      <c r="G1425" s="163" t="s">
        <v>2548</v>
      </c>
      <c r="H1425" s="4"/>
      <c r="I1425" s="4"/>
      <c r="J1425" s="4"/>
      <c r="K1425" s="4"/>
      <c r="L1425" s="4"/>
      <c r="M1425" s="4"/>
      <c r="N1425" s="4"/>
      <c r="O1425" s="4"/>
      <c r="P1425" s="5">
        <f>IF(基本情報登録!$D$10="","",IF(基本情報登録!$D$10=登録データ!D1425,1,0))</f>
        <v>0</v>
      </c>
      <c r="Q1425" s="3"/>
      <c r="R1425" s="3"/>
    </row>
    <row r="1426" spans="1:18" x14ac:dyDescent="0.25">
      <c r="A1426" s="158">
        <v>1567</v>
      </c>
      <c r="B1426" s="159" t="s">
        <v>2844</v>
      </c>
      <c r="C1426" s="159" t="s">
        <v>2845</v>
      </c>
      <c r="D1426" s="159" t="s">
        <v>357</v>
      </c>
      <c r="E1426" s="159" t="s">
        <v>188</v>
      </c>
      <c r="F1426" s="163" t="s">
        <v>151</v>
      </c>
      <c r="G1426" s="163" t="s">
        <v>1991</v>
      </c>
      <c r="H1426" s="4"/>
      <c r="I1426" s="4"/>
      <c r="J1426" s="4"/>
      <c r="K1426" s="4"/>
      <c r="L1426" s="4"/>
      <c r="M1426" s="4"/>
      <c r="N1426" s="4"/>
      <c r="O1426" s="4"/>
      <c r="P1426" s="5">
        <f>IF(基本情報登録!$D$10="","",IF(基本情報登録!$D$10=登録データ!D1426,1,0))</f>
        <v>0</v>
      </c>
      <c r="Q1426" s="3"/>
      <c r="R1426" s="3"/>
    </row>
    <row r="1427" spans="1:18" x14ac:dyDescent="0.25">
      <c r="A1427" s="158">
        <v>1568</v>
      </c>
      <c r="B1427" s="159" t="s">
        <v>2582</v>
      </c>
      <c r="C1427" s="159" t="s">
        <v>2583</v>
      </c>
      <c r="D1427" s="159" t="s">
        <v>357</v>
      </c>
      <c r="E1427" s="159" t="s">
        <v>95</v>
      </c>
      <c r="F1427" s="163" t="s">
        <v>131</v>
      </c>
      <c r="G1427" s="163" t="s">
        <v>701</v>
      </c>
      <c r="H1427" s="4"/>
      <c r="I1427" s="4"/>
      <c r="J1427" s="4"/>
      <c r="K1427" s="4"/>
      <c r="L1427" s="4"/>
      <c r="M1427" s="4"/>
      <c r="N1427" s="4"/>
      <c r="O1427" s="4"/>
      <c r="P1427" s="5">
        <f>IF(基本情報登録!$D$10="","",IF(基本情報登録!$D$10=登録データ!D1427,1,0))</f>
        <v>0</v>
      </c>
      <c r="Q1427" s="3"/>
      <c r="R1427" s="3"/>
    </row>
    <row r="1428" spans="1:18" x14ac:dyDescent="0.25">
      <c r="A1428" s="158">
        <v>1569</v>
      </c>
      <c r="B1428" s="159" t="s">
        <v>4199</v>
      </c>
      <c r="C1428" s="159" t="s">
        <v>2589</v>
      </c>
      <c r="D1428" s="159" t="s">
        <v>357</v>
      </c>
      <c r="E1428" s="159" t="s">
        <v>95</v>
      </c>
      <c r="F1428" s="163" t="s">
        <v>166</v>
      </c>
      <c r="G1428" s="163" t="s">
        <v>2679</v>
      </c>
      <c r="H1428" s="4"/>
      <c r="I1428" s="4"/>
      <c r="J1428" s="4"/>
      <c r="K1428" s="4"/>
      <c r="L1428" s="4"/>
      <c r="M1428" s="4"/>
      <c r="N1428" s="4"/>
      <c r="O1428" s="4"/>
      <c r="P1428" s="5">
        <f>IF(基本情報登録!$D$10="","",IF(基本情報登録!$D$10=登録データ!D1428,1,0))</f>
        <v>0</v>
      </c>
      <c r="Q1428" s="3"/>
      <c r="R1428" s="3"/>
    </row>
    <row r="1429" spans="1:18" x14ac:dyDescent="0.25">
      <c r="A1429" s="158">
        <v>1570</v>
      </c>
      <c r="B1429" s="159" t="s">
        <v>2551</v>
      </c>
      <c r="C1429" s="159" t="s">
        <v>2552</v>
      </c>
      <c r="D1429" s="159" t="s">
        <v>357</v>
      </c>
      <c r="E1429" s="159" t="s">
        <v>60</v>
      </c>
      <c r="F1429" s="163" t="s">
        <v>143</v>
      </c>
      <c r="G1429" s="163" t="s">
        <v>888</v>
      </c>
      <c r="H1429" s="4"/>
      <c r="I1429" s="4"/>
      <c r="J1429" s="4"/>
      <c r="K1429" s="4"/>
      <c r="L1429" s="4"/>
      <c r="M1429" s="4"/>
      <c r="N1429" s="4"/>
      <c r="O1429" s="4"/>
      <c r="P1429" s="5">
        <f>IF(基本情報登録!$D$10="","",IF(基本情報登録!$D$10=登録データ!D1429,1,0))</f>
        <v>0</v>
      </c>
      <c r="Q1429" s="3"/>
      <c r="R1429" s="3"/>
    </row>
    <row r="1430" spans="1:18" x14ac:dyDescent="0.25">
      <c r="A1430" s="158">
        <v>1571</v>
      </c>
      <c r="B1430" s="159" t="s">
        <v>2585</v>
      </c>
      <c r="C1430" s="159" t="s">
        <v>2586</v>
      </c>
      <c r="D1430" s="159" t="s">
        <v>357</v>
      </c>
      <c r="E1430" s="159" t="s">
        <v>95</v>
      </c>
      <c r="F1430" s="163" t="s">
        <v>96</v>
      </c>
      <c r="G1430" s="163" t="s">
        <v>696</v>
      </c>
      <c r="H1430" s="4"/>
      <c r="I1430" s="4"/>
      <c r="J1430" s="4"/>
      <c r="K1430" s="4"/>
      <c r="L1430" s="4"/>
      <c r="M1430" s="4"/>
      <c r="N1430" s="4"/>
      <c r="O1430" s="4"/>
      <c r="P1430" s="5">
        <f>IF(基本情報登録!$D$10="","",IF(基本情報登録!$D$10=登録データ!D1430,1,0))</f>
        <v>0</v>
      </c>
      <c r="Q1430" s="3"/>
      <c r="R1430" s="3"/>
    </row>
    <row r="1431" spans="1:18" x14ac:dyDescent="0.25">
      <c r="A1431" s="158">
        <v>1572</v>
      </c>
      <c r="B1431" s="159" t="s">
        <v>4200</v>
      </c>
      <c r="C1431" s="159" t="s">
        <v>2584</v>
      </c>
      <c r="D1431" s="159" t="s">
        <v>357</v>
      </c>
      <c r="E1431" s="159" t="s">
        <v>95</v>
      </c>
      <c r="F1431" s="163" t="s">
        <v>52</v>
      </c>
      <c r="G1431" s="163" t="s">
        <v>82</v>
      </c>
      <c r="H1431" s="4"/>
      <c r="I1431" s="4"/>
      <c r="J1431" s="4"/>
      <c r="K1431" s="4"/>
      <c r="L1431" s="4"/>
      <c r="M1431" s="4"/>
      <c r="N1431" s="4"/>
      <c r="O1431" s="4"/>
      <c r="P1431" s="5">
        <f>IF(基本情報登録!$D$10="","",IF(基本情報登録!$D$10=登録データ!D1431,1,0))</f>
        <v>0</v>
      </c>
      <c r="Q1431" s="3"/>
      <c r="R1431" s="3"/>
    </row>
    <row r="1432" spans="1:18" x14ac:dyDescent="0.25">
      <c r="A1432" s="158">
        <v>1573</v>
      </c>
      <c r="B1432" s="159" t="s">
        <v>2590</v>
      </c>
      <c r="C1432" s="159" t="s">
        <v>2591</v>
      </c>
      <c r="D1432" s="159" t="s">
        <v>357</v>
      </c>
      <c r="E1432" s="159" t="s">
        <v>95</v>
      </c>
      <c r="F1432" s="163" t="s">
        <v>143</v>
      </c>
      <c r="G1432" s="163" t="s">
        <v>2382</v>
      </c>
      <c r="H1432" s="4"/>
      <c r="I1432" s="4"/>
      <c r="J1432" s="4"/>
      <c r="K1432" s="4"/>
      <c r="L1432" s="4"/>
      <c r="M1432" s="4"/>
      <c r="N1432" s="4"/>
      <c r="O1432" s="4"/>
      <c r="P1432" s="5">
        <f>IF(基本情報登録!$D$10="","",IF(基本情報登録!$D$10=登録データ!D1432,1,0))</f>
        <v>0</v>
      </c>
      <c r="Q1432" s="3"/>
      <c r="R1432" s="3"/>
    </row>
    <row r="1433" spans="1:18" x14ac:dyDescent="0.25">
      <c r="A1433" s="158">
        <v>1574</v>
      </c>
      <c r="B1433" s="159" t="s">
        <v>2846</v>
      </c>
      <c r="C1433" s="159" t="s">
        <v>2847</v>
      </c>
      <c r="D1433" s="159" t="s">
        <v>357</v>
      </c>
      <c r="E1433" s="159" t="s">
        <v>188</v>
      </c>
      <c r="F1433" s="163" t="s">
        <v>52</v>
      </c>
      <c r="G1433" s="163" t="s">
        <v>2676</v>
      </c>
      <c r="H1433" s="4"/>
      <c r="I1433" s="4"/>
      <c r="J1433" s="4"/>
      <c r="K1433" s="4"/>
      <c r="L1433" s="4"/>
      <c r="M1433" s="4"/>
      <c r="N1433" s="4"/>
      <c r="O1433" s="4"/>
      <c r="P1433" s="5">
        <f>IF(基本情報登録!$D$10="","",IF(基本情報登録!$D$10=登録データ!D1433,1,0))</f>
        <v>0</v>
      </c>
      <c r="Q1433" s="3"/>
      <c r="R1433" s="3"/>
    </row>
    <row r="1434" spans="1:18" x14ac:dyDescent="0.25">
      <c r="A1434" s="158">
        <v>1575</v>
      </c>
      <c r="B1434" s="159" t="s">
        <v>2580</v>
      </c>
      <c r="C1434" s="159" t="s">
        <v>2581</v>
      </c>
      <c r="D1434" s="159" t="s">
        <v>357</v>
      </c>
      <c r="E1434" s="159" t="s">
        <v>95</v>
      </c>
      <c r="F1434" s="163" t="s">
        <v>1506</v>
      </c>
      <c r="G1434" s="163" t="s">
        <v>2661</v>
      </c>
      <c r="H1434" s="4"/>
      <c r="I1434" s="4"/>
      <c r="J1434" s="4"/>
      <c r="K1434" s="4"/>
      <c r="L1434" s="4"/>
      <c r="M1434" s="4"/>
      <c r="N1434" s="4"/>
      <c r="O1434" s="4"/>
      <c r="P1434" s="5">
        <f>IF(基本情報登録!$D$10="","",IF(基本情報登録!$D$10=登録データ!D1434,1,0))</f>
        <v>0</v>
      </c>
      <c r="Q1434" s="3"/>
      <c r="R1434" s="3"/>
    </row>
    <row r="1435" spans="1:18" x14ac:dyDescent="0.25">
      <c r="A1435" s="158">
        <v>1576</v>
      </c>
      <c r="B1435" s="159" t="s">
        <v>2666</v>
      </c>
      <c r="C1435" s="159" t="s">
        <v>2667</v>
      </c>
      <c r="D1435" s="159" t="s">
        <v>127</v>
      </c>
      <c r="E1435" s="159" t="s">
        <v>60</v>
      </c>
      <c r="F1435" s="163" t="s">
        <v>96</v>
      </c>
      <c r="G1435" s="163" t="s">
        <v>796</v>
      </c>
      <c r="H1435" s="4"/>
      <c r="I1435" s="4"/>
      <c r="J1435" s="4"/>
      <c r="K1435" s="4"/>
      <c r="L1435" s="4"/>
      <c r="M1435" s="4"/>
      <c r="N1435" s="4"/>
      <c r="O1435" s="4"/>
      <c r="P1435" s="5">
        <f>IF(基本情報登録!$D$10="","",IF(基本情報登録!$D$10=登録データ!D1435,1,0))</f>
        <v>0</v>
      </c>
      <c r="Q1435" s="3"/>
      <c r="R1435" s="3"/>
    </row>
    <row r="1436" spans="1:18" x14ac:dyDescent="0.25">
      <c r="A1436" s="158">
        <v>1577</v>
      </c>
      <c r="B1436" s="159" t="s">
        <v>2672</v>
      </c>
      <c r="C1436" s="159" t="s">
        <v>2673</v>
      </c>
      <c r="D1436" s="159" t="s">
        <v>127</v>
      </c>
      <c r="E1436" s="159" t="s">
        <v>60</v>
      </c>
      <c r="F1436" s="163" t="s">
        <v>52</v>
      </c>
      <c r="G1436" s="163" t="s">
        <v>984</v>
      </c>
      <c r="H1436" s="4"/>
      <c r="I1436" s="4"/>
      <c r="J1436" s="4"/>
      <c r="K1436" s="4"/>
      <c r="L1436" s="4"/>
      <c r="M1436" s="4"/>
      <c r="N1436" s="4"/>
      <c r="O1436" s="4"/>
      <c r="P1436" s="5">
        <f>IF(基本情報登録!$D$10="","",IF(基本情報登録!$D$10=登録データ!D1436,1,0))</f>
        <v>0</v>
      </c>
      <c r="Q1436" s="3"/>
      <c r="R1436" s="3"/>
    </row>
    <row r="1437" spans="1:18" x14ac:dyDescent="0.25">
      <c r="A1437" s="158">
        <v>1578</v>
      </c>
      <c r="B1437" s="159" t="s">
        <v>2677</v>
      </c>
      <c r="C1437" s="159" t="s">
        <v>2678</v>
      </c>
      <c r="D1437" s="159" t="s">
        <v>127</v>
      </c>
      <c r="E1437" s="159" t="s">
        <v>60</v>
      </c>
      <c r="F1437" s="163" t="s">
        <v>52</v>
      </c>
      <c r="G1437" s="163" t="s">
        <v>521</v>
      </c>
      <c r="H1437" s="4"/>
      <c r="I1437" s="4"/>
      <c r="J1437" s="4"/>
      <c r="K1437" s="4"/>
      <c r="L1437" s="4"/>
      <c r="M1437" s="4"/>
      <c r="N1437" s="4"/>
      <c r="O1437" s="4"/>
      <c r="P1437" s="5">
        <f>IF(基本情報登録!$D$10="","",IF(基本情報登録!$D$10=登録データ!D1437,1,0))</f>
        <v>0</v>
      </c>
      <c r="Q1437" s="3"/>
      <c r="R1437" s="3"/>
    </row>
    <row r="1438" spans="1:18" x14ac:dyDescent="0.25">
      <c r="A1438" s="158">
        <v>1579</v>
      </c>
      <c r="B1438" s="159" t="s">
        <v>2670</v>
      </c>
      <c r="C1438" s="159" t="s">
        <v>2671</v>
      </c>
      <c r="D1438" s="159" t="s">
        <v>127</v>
      </c>
      <c r="E1438" s="159" t="s">
        <v>60</v>
      </c>
      <c r="F1438" s="163" t="s">
        <v>151</v>
      </c>
      <c r="G1438" s="163" t="s">
        <v>1991</v>
      </c>
      <c r="H1438" s="4"/>
      <c r="I1438" s="4"/>
      <c r="J1438" s="4"/>
      <c r="K1438" s="4"/>
      <c r="L1438" s="4"/>
      <c r="M1438" s="4"/>
      <c r="N1438" s="4"/>
      <c r="O1438" s="4"/>
      <c r="P1438" s="5">
        <f>IF(基本情報登録!$D$10="","",IF(基本情報登録!$D$10=登録データ!D1438,1,0))</f>
        <v>0</v>
      </c>
      <c r="Q1438" s="3"/>
      <c r="R1438" s="3"/>
    </row>
    <row r="1439" spans="1:18" x14ac:dyDescent="0.25">
      <c r="A1439" s="158">
        <v>1580</v>
      </c>
      <c r="B1439" s="159" t="s">
        <v>2684</v>
      </c>
      <c r="C1439" s="159" t="s">
        <v>2685</v>
      </c>
      <c r="D1439" s="159" t="s">
        <v>127</v>
      </c>
      <c r="E1439" s="159" t="s">
        <v>60</v>
      </c>
      <c r="F1439" s="163" t="s">
        <v>143</v>
      </c>
      <c r="G1439" s="163" t="s">
        <v>1382</v>
      </c>
      <c r="H1439" s="4"/>
      <c r="I1439" s="4"/>
      <c r="J1439" s="4"/>
      <c r="K1439" s="4"/>
      <c r="L1439" s="4"/>
      <c r="M1439" s="4"/>
      <c r="N1439" s="4"/>
      <c r="O1439" s="4"/>
      <c r="P1439" s="5">
        <f>IF(基本情報登録!$D$10="","",IF(基本情報登録!$D$10=登録データ!D1439,1,0))</f>
        <v>0</v>
      </c>
      <c r="Q1439" s="3"/>
      <c r="R1439" s="3"/>
    </row>
    <row r="1440" spans="1:18" x14ac:dyDescent="0.25">
      <c r="A1440" s="158">
        <v>1581</v>
      </c>
      <c r="B1440" s="159" t="s">
        <v>2680</v>
      </c>
      <c r="C1440" s="159" t="s">
        <v>2681</v>
      </c>
      <c r="D1440" s="159" t="s">
        <v>127</v>
      </c>
      <c r="E1440" s="159" t="s">
        <v>60</v>
      </c>
      <c r="F1440" s="163" t="s">
        <v>166</v>
      </c>
      <c r="G1440" s="163" t="s">
        <v>2658</v>
      </c>
      <c r="H1440" s="4"/>
      <c r="I1440" s="4"/>
      <c r="J1440" s="4"/>
      <c r="K1440" s="4"/>
      <c r="L1440" s="4"/>
      <c r="M1440" s="4"/>
      <c r="N1440" s="4"/>
      <c r="O1440" s="4"/>
      <c r="P1440" s="5">
        <f>IF(基本情報登録!$D$10="","",IF(基本情報登録!$D$10=登録データ!D1440,1,0))</f>
        <v>0</v>
      </c>
      <c r="Q1440" s="3"/>
      <c r="R1440" s="3"/>
    </row>
    <row r="1441" spans="1:18" x14ac:dyDescent="0.25">
      <c r="A1441" s="158">
        <v>1582</v>
      </c>
      <c r="B1441" s="159" t="s">
        <v>2668</v>
      </c>
      <c r="C1441" s="159" t="s">
        <v>2669</v>
      </c>
      <c r="D1441" s="159" t="s">
        <v>127</v>
      </c>
      <c r="E1441" s="159" t="s">
        <v>60</v>
      </c>
      <c r="F1441" s="163" t="s">
        <v>96</v>
      </c>
      <c r="G1441" s="163" t="s">
        <v>686</v>
      </c>
      <c r="H1441" s="4"/>
      <c r="I1441" s="4"/>
      <c r="J1441" s="4"/>
      <c r="K1441" s="4"/>
      <c r="L1441" s="4"/>
      <c r="M1441" s="4"/>
      <c r="N1441" s="4"/>
      <c r="O1441" s="4"/>
      <c r="P1441" s="5">
        <f>IF(基本情報登録!$D$10="","",IF(基本情報登録!$D$10=登録データ!D1441,1,0))</f>
        <v>0</v>
      </c>
      <c r="Q1441" s="3"/>
      <c r="R1441" s="3"/>
    </row>
    <row r="1442" spans="1:18" x14ac:dyDescent="0.25">
      <c r="A1442" s="158">
        <v>1583</v>
      </c>
      <c r="B1442" s="159" t="s">
        <v>2674</v>
      </c>
      <c r="C1442" s="159" t="s">
        <v>2675</v>
      </c>
      <c r="D1442" s="159" t="s">
        <v>127</v>
      </c>
      <c r="E1442" s="159" t="s">
        <v>60</v>
      </c>
      <c r="F1442" s="163" t="s">
        <v>52</v>
      </c>
      <c r="G1442" s="163" t="s">
        <v>636</v>
      </c>
      <c r="H1442" s="4"/>
      <c r="I1442" s="4"/>
      <c r="J1442" s="4"/>
      <c r="K1442" s="4"/>
      <c r="L1442" s="4"/>
      <c r="M1442" s="4"/>
      <c r="N1442" s="4"/>
      <c r="O1442" s="4"/>
      <c r="P1442" s="5">
        <f>IF(基本情報登録!$D$10="","",IF(基本情報登録!$D$10=登録データ!D1442,1,0))</f>
        <v>0</v>
      </c>
      <c r="Q1442" s="3"/>
      <c r="R1442" s="3"/>
    </row>
    <row r="1443" spans="1:18" x14ac:dyDescent="0.25">
      <c r="A1443" s="158">
        <v>1584</v>
      </c>
      <c r="B1443" s="159" t="s">
        <v>2659</v>
      </c>
      <c r="C1443" s="159" t="s">
        <v>2660</v>
      </c>
      <c r="D1443" s="159" t="s">
        <v>127</v>
      </c>
      <c r="E1443" s="159" t="s">
        <v>60</v>
      </c>
      <c r="F1443" s="163" t="s">
        <v>131</v>
      </c>
      <c r="G1443" s="163" t="s">
        <v>2633</v>
      </c>
      <c r="H1443" s="4"/>
      <c r="I1443" s="4"/>
      <c r="J1443" s="4"/>
      <c r="K1443" s="4"/>
      <c r="L1443" s="4"/>
      <c r="M1443" s="4"/>
      <c r="N1443" s="4"/>
      <c r="O1443" s="4"/>
      <c r="P1443" s="5">
        <f>IF(基本情報登録!$D$10="","",IF(基本情報登録!$D$10=登録データ!D1443,1,0))</f>
        <v>0</v>
      </c>
      <c r="Q1443" s="3"/>
      <c r="R1443" s="3"/>
    </row>
    <row r="1444" spans="1:18" x14ac:dyDescent="0.25">
      <c r="A1444" s="158">
        <v>1585</v>
      </c>
      <c r="B1444" s="159" t="s">
        <v>2662</v>
      </c>
      <c r="C1444" s="159" t="s">
        <v>2663</v>
      </c>
      <c r="D1444" s="159" t="s">
        <v>127</v>
      </c>
      <c r="E1444" s="159" t="s">
        <v>60</v>
      </c>
      <c r="F1444" s="163" t="s">
        <v>784</v>
      </c>
      <c r="G1444" s="163" t="s">
        <v>2688</v>
      </c>
      <c r="H1444" s="4"/>
      <c r="I1444" s="4"/>
      <c r="J1444" s="4"/>
      <c r="K1444" s="4"/>
      <c r="L1444" s="4"/>
      <c r="M1444" s="4"/>
      <c r="N1444" s="4"/>
      <c r="O1444" s="4"/>
      <c r="P1444" s="5">
        <f>IF(基本情報登録!$D$10="","",IF(基本情報登録!$D$10=登録データ!D1444,1,0))</f>
        <v>0</v>
      </c>
      <c r="Q1444" s="3"/>
      <c r="R1444" s="3"/>
    </row>
    <row r="1445" spans="1:18" x14ac:dyDescent="0.25">
      <c r="A1445" s="158">
        <v>1586</v>
      </c>
      <c r="B1445" s="159" t="s">
        <v>2664</v>
      </c>
      <c r="C1445" s="159" t="s">
        <v>2665</v>
      </c>
      <c r="D1445" s="159" t="s">
        <v>127</v>
      </c>
      <c r="E1445" s="159" t="s">
        <v>60</v>
      </c>
      <c r="F1445" s="163" t="s">
        <v>1506</v>
      </c>
      <c r="G1445" s="163" t="s">
        <v>1661</v>
      </c>
      <c r="H1445" s="4"/>
      <c r="I1445" s="4"/>
      <c r="J1445" s="4"/>
      <c r="K1445" s="4"/>
      <c r="L1445" s="4"/>
      <c r="M1445" s="4"/>
      <c r="N1445" s="4"/>
      <c r="O1445" s="4"/>
      <c r="P1445" s="5">
        <f>IF(基本情報登録!$D$10="","",IF(基本情報登録!$D$10=登録データ!D1445,1,0))</f>
        <v>0</v>
      </c>
      <c r="Q1445" s="3"/>
      <c r="R1445" s="3"/>
    </row>
    <row r="1446" spans="1:18" x14ac:dyDescent="0.25">
      <c r="A1446" s="158">
        <v>1587</v>
      </c>
      <c r="B1446" s="159" t="s">
        <v>2696</v>
      </c>
      <c r="C1446" s="159" t="s">
        <v>2697</v>
      </c>
      <c r="D1446" s="159" t="s">
        <v>127</v>
      </c>
      <c r="E1446" s="159" t="s">
        <v>95</v>
      </c>
      <c r="F1446" s="163" t="s">
        <v>131</v>
      </c>
      <c r="G1446" s="163" t="s">
        <v>1522</v>
      </c>
      <c r="H1446" s="4"/>
      <c r="I1446" s="4"/>
      <c r="J1446" s="4"/>
      <c r="K1446" s="4"/>
      <c r="L1446" s="4"/>
      <c r="M1446" s="4"/>
      <c r="N1446" s="4"/>
      <c r="O1446" s="4"/>
      <c r="P1446" s="5">
        <f>IF(基本情報登録!$D$10="","",IF(基本情報登録!$D$10=登録データ!D1446,1,0))</f>
        <v>0</v>
      </c>
      <c r="Q1446" s="3"/>
      <c r="R1446" s="3"/>
    </row>
    <row r="1447" spans="1:18" x14ac:dyDescent="0.25">
      <c r="A1447" s="158">
        <v>1588</v>
      </c>
      <c r="B1447" s="159" t="s">
        <v>2682</v>
      </c>
      <c r="C1447" s="159" t="s">
        <v>2683</v>
      </c>
      <c r="D1447" s="159" t="s">
        <v>127</v>
      </c>
      <c r="E1447" s="159" t="s">
        <v>60</v>
      </c>
      <c r="F1447" s="163" t="s">
        <v>143</v>
      </c>
      <c r="G1447" s="163" t="s">
        <v>4628</v>
      </c>
      <c r="H1447" s="4"/>
      <c r="I1447" s="4"/>
      <c r="J1447" s="4"/>
      <c r="K1447" s="4"/>
      <c r="L1447" s="4"/>
      <c r="M1447" s="4"/>
      <c r="N1447" s="4"/>
      <c r="O1447" s="4"/>
      <c r="P1447" s="5">
        <f>IF(基本情報登録!$D$10="","",IF(基本情報登録!$D$10=登録データ!D1447,1,0))</f>
        <v>0</v>
      </c>
      <c r="Q1447" s="3"/>
      <c r="R1447" s="3"/>
    </row>
    <row r="1448" spans="1:18" x14ac:dyDescent="0.25">
      <c r="A1448" s="158">
        <v>1589</v>
      </c>
      <c r="B1448" s="159" t="s">
        <v>2694</v>
      </c>
      <c r="C1448" s="159" t="s">
        <v>2695</v>
      </c>
      <c r="D1448" s="159" t="s">
        <v>127</v>
      </c>
      <c r="E1448" s="159" t="s">
        <v>95</v>
      </c>
      <c r="F1448" s="163" t="s">
        <v>143</v>
      </c>
      <c r="G1448" s="163" t="s">
        <v>1397</v>
      </c>
      <c r="H1448" s="4"/>
      <c r="I1448" s="4"/>
      <c r="J1448" s="4"/>
      <c r="K1448" s="4"/>
      <c r="L1448" s="4"/>
      <c r="M1448" s="4"/>
      <c r="N1448" s="4"/>
      <c r="O1448" s="4"/>
      <c r="P1448" s="5">
        <f>IF(基本情報登録!$D$10="","",IF(基本情報登録!$D$10=登録データ!D1448,1,0))</f>
        <v>0</v>
      </c>
      <c r="Q1448" s="3"/>
      <c r="R1448" s="3"/>
    </row>
    <row r="1449" spans="1:18" x14ac:dyDescent="0.25">
      <c r="A1449" s="158">
        <v>1590</v>
      </c>
      <c r="B1449" s="159" t="s">
        <v>2690</v>
      </c>
      <c r="C1449" s="159" t="s">
        <v>2691</v>
      </c>
      <c r="D1449" s="159" t="s">
        <v>127</v>
      </c>
      <c r="E1449" s="159" t="s">
        <v>95</v>
      </c>
      <c r="F1449" s="163" t="s">
        <v>52</v>
      </c>
      <c r="G1449" s="163" t="s">
        <v>868</v>
      </c>
      <c r="H1449" s="4"/>
      <c r="I1449" s="4"/>
      <c r="J1449" s="4"/>
      <c r="K1449" s="4"/>
      <c r="L1449" s="4"/>
      <c r="M1449" s="4"/>
      <c r="N1449" s="4"/>
      <c r="O1449" s="4"/>
      <c r="P1449" s="5">
        <f>IF(基本情報登録!$D$10="","",IF(基本情報登録!$D$10=登録データ!D1449,1,0))</f>
        <v>0</v>
      </c>
      <c r="Q1449" s="3"/>
      <c r="R1449" s="3"/>
    </row>
    <row r="1450" spans="1:18" x14ac:dyDescent="0.25">
      <c r="A1450" s="158">
        <v>1591</v>
      </c>
      <c r="B1450" s="159" t="s">
        <v>2711</v>
      </c>
      <c r="C1450" s="159" t="s">
        <v>2712</v>
      </c>
      <c r="D1450" s="159" t="s">
        <v>127</v>
      </c>
      <c r="E1450" s="159" t="s">
        <v>95</v>
      </c>
      <c r="F1450" s="163" t="s">
        <v>52</v>
      </c>
      <c r="G1450" s="163" t="s">
        <v>693</v>
      </c>
      <c r="H1450" s="4"/>
      <c r="I1450" s="4"/>
      <c r="J1450" s="4"/>
      <c r="K1450" s="4"/>
      <c r="L1450" s="4"/>
      <c r="M1450" s="4"/>
      <c r="N1450" s="4"/>
      <c r="O1450" s="4"/>
      <c r="P1450" s="5">
        <f>IF(基本情報登録!$D$10="","",IF(基本情報登録!$D$10=登録データ!D1450,1,0))</f>
        <v>0</v>
      </c>
      <c r="Q1450" s="3"/>
      <c r="R1450" s="3"/>
    </row>
    <row r="1451" spans="1:18" x14ac:dyDescent="0.25">
      <c r="A1451" s="158">
        <v>1592</v>
      </c>
      <c r="B1451" s="159" t="s">
        <v>2704</v>
      </c>
      <c r="C1451" s="159" t="s">
        <v>2705</v>
      </c>
      <c r="D1451" s="159" t="s">
        <v>127</v>
      </c>
      <c r="E1451" s="159" t="s">
        <v>95</v>
      </c>
      <c r="F1451" s="163" t="s">
        <v>784</v>
      </c>
      <c r="G1451" s="163" t="s">
        <v>2795</v>
      </c>
      <c r="H1451" s="4"/>
      <c r="I1451" s="4"/>
      <c r="J1451" s="4"/>
      <c r="K1451" s="4"/>
      <c r="L1451" s="4"/>
      <c r="M1451" s="4"/>
      <c r="N1451" s="4"/>
      <c r="O1451" s="4"/>
      <c r="P1451" s="5">
        <f>IF(基本情報登録!$D$10="","",IF(基本情報登録!$D$10=登録データ!D1451,1,0))</f>
        <v>0</v>
      </c>
      <c r="Q1451" s="3"/>
      <c r="R1451" s="3"/>
    </row>
    <row r="1452" spans="1:18" x14ac:dyDescent="0.25">
      <c r="A1452" s="158">
        <v>1593</v>
      </c>
      <c r="B1452" s="159" t="s">
        <v>2702</v>
      </c>
      <c r="C1452" s="159" t="s">
        <v>2703</v>
      </c>
      <c r="D1452" s="159" t="s">
        <v>127</v>
      </c>
      <c r="E1452" s="159" t="s">
        <v>95</v>
      </c>
      <c r="F1452" s="163" t="s">
        <v>52</v>
      </c>
      <c r="G1452" s="163" t="s">
        <v>930</v>
      </c>
      <c r="H1452" s="4"/>
      <c r="I1452" s="4"/>
      <c r="J1452" s="4"/>
      <c r="K1452" s="4"/>
      <c r="L1452" s="4"/>
      <c r="M1452" s="4"/>
      <c r="N1452" s="4"/>
      <c r="O1452" s="4"/>
      <c r="P1452" s="5">
        <f>IF(基本情報登録!$D$10="","",IF(基本情報登録!$D$10=登録データ!D1452,1,0))</f>
        <v>0</v>
      </c>
      <c r="Q1452" s="3"/>
      <c r="R1452" s="3"/>
    </row>
    <row r="1453" spans="1:18" x14ac:dyDescent="0.25">
      <c r="A1453" s="158">
        <v>1594</v>
      </c>
      <c r="B1453" s="159" t="s">
        <v>2686</v>
      </c>
      <c r="C1453" s="159" t="s">
        <v>2687</v>
      </c>
      <c r="D1453" s="159" t="s">
        <v>127</v>
      </c>
      <c r="E1453" s="159" t="s">
        <v>95</v>
      </c>
      <c r="F1453" s="163" t="s">
        <v>52</v>
      </c>
      <c r="G1453" s="163" t="s">
        <v>984</v>
      </c>
      <c r="H1453" s="4"/>
      <c r="I1453" s="4"/>
      <c r="J1453" s="4"/>
      <c r="K1453" s="4"/>
      <c r="L1453" s="4"/>
      <c r="M1453" s="4"/>
      <c r="N1453" s="4"/>
      <c r="O1453" s="4"/>
      <c r="P1453" s="5">
        <f>IF(基本情報登録!$D$10="","",IF(基本情報登録!$D$10=登録データ!D1453,1,0))</f>
        <v>0</v>
      </c>
      <c r="Q1453" s="3"/>
      <c r="R1453" s="3"/>
    </row>
    <row r="1454" spans="1:18" x14ac:dyDescent="0.25">
      <c r="A1454" s="158">
        <v>1595</v>
      </c>
      <c r="B1454" s="159" t="s">
        <v>2706</v>
      </c>
      <c r="C1454" s="159" t="s">
        <v>2707</v>
      </c>
      <c r="D1454" s="159" t="s">
        <v>127</v>
      </c>
      <c r="E1454" s="159" t="s">
        <v>95</v>
      </c>
      <c r="F1454" s="163" t="s">
        <v>166</v>
      </c>
      <c r="G1454" s="163" t="s">
        <v>2710</v>
      </c>
      <c r="H1454" s="4"/>
      <c r="I1454" s="4"/>
      <c r="J1454" s="4"/>
      <c r="K1454" s="4"/>
      <c r="L1454" s="4"/>
      <c r="M1454" s="4"/>
      <c r="N1454" s="4"/>
      <c r="O1454" s="4"/>
      <c r="P1454" s="5">
        <f>IF(基本情報登録!$D$10="","",IF(基本情報登録!$D$10=登録データ!D1454,1,0))</f>
        <v>0</v>
      </c>
      <c r="Q1454" s="3"/>
      <c r="R1454" s="3"/>
    </row>
    <row r="1455" spans="1:18" x14ac:dyDescent="0.25">
      <c r="A1455" s="158">
        <v>1596</v>
      </c>
      <c r="B1455" s="159" t="s">
        <v>4201</v>
      </c>
      <c r="C1455" s="159" t="s">
        <v>2689</v>
      </c>
      <c r="D1455" s="159" t="s">
        <v>127</v>
      </c>
      <c r="E1455" s="159" t="s">
        <v>95</v>
      </c>
      <c r="F1455" s="163" t="s">
        <v>131</v>
      </c>
      <c r="G1455" s="163" t="s">
        <v>1849</v>
      </c>
      <c r="H1455" s="4"/>
      <c r="I1455" s="4"/>
      <c r="J1455" s="4"/>
      <c r="K1455" s="4"/>
      <c r="L1455" s="4"/>
      <c r="M1455" s="4"/>
      <c r="N1455" s="4"/>
      <c r="O1455" s="4"/>
      <c r="P1455" s="5">
        <f>IF(基本情報登録!$D$10="","",IF(基本情報登録!$D$10=登録データ!D1455,1,0))</f>
        <v>0</v>
      </c>
      <c r="Q1455" s="3"/>
      <c r="R1455" s="3"/>
    </row>
    <row r="1456" spans="1:18" x14ac:dyDescent="0.25">
      <c r="A1456" s="158">
        <v>1597</v>
      </c>
      <c r="B1456" s="159" t="s">
        <v>2713</v>
      </c>
      <c r="C1456" s="159" t="s">
        <v>2714</v>
      </c>
      <c r="D1456" s="159" t="s">
        <v>127</v>
      </c>
      <c r="E1456" s="159" t="s">
        <v>95</v>
      </c>
      <c r="F1456" s="163" t="s">
        <v>52</v>
      </c>
      <c r="G1456" s="163" t="s">
        <v>4629</v>
      </c>
      <c r="H1456" s="4"/>
      <c r="I1456" s="4"/>
      <c r="J1456" s="4"/>
      <c r="K1456" s="4"/>
      <c r="L1456" s="4"/>
      <c r="M1456" s="4"/>
      <c r="N1456" s="4"/>
      <c r="O1456" s="4"/>
      <c r="P1456" s="5">
        <f>IF(基本情報登録!$D$10="","",IF(基本情報登録!$D$10=登録データ!D1456,1,0))</f>
        <v>0</v>
      </c>
      <c r="Q1456" s="3"/>
      <c r="R1456" s="3"/>
    </row>
    <row r="1457" spans="1:18" x14ac:dyDescent="0.25">
      <c r="A1457" s="158">
        <v>1598</v>
      </c>
      <c r="B1457" s="159" t="s">
        <v>2692</v>
      </c>
      <c r="C1457" s="159" t="s">
        <v>2693</v>
      </c>
      <c r="D1457" s="159" t="s">
        <v>127</v>
      </c>
      <c r="E1457" s="159" t="s">
        <v>95</v>
      </c>
      <c r="F1457" s="163" t="s">
        <v>87</v>
      </c>
      <c r="G1457" s="163" t="s">
        <v>887</v>
      </c>
      <c r="H1457" s="4"/>
      <c r="I1457" s="4"/>
      <c r="J1457" s="4"/>
      <c r="K1457" s="4"/>
      <c r="L1457" s="4"/>
      <c r="M1457" s="4"/>
      <c r="N1457" s="4"/>
      <c r="O1457" s="4"/>
      <c r="P1457" s="5">
        <f>IF(基本情報登録!$D$10="","",IF(基本情報登録!$D$10=登録データ!D1457,1,0))</f>
        <v>0</v>
      </c>
      <c r="Q1457" s="3"/>
      <c r="R1457" s="3"/>
    </row>
    <row r="1458" spans="1:18" x14ac:dyDescent="0.25">
      <c r="A1458" s="158">
        <v>1599</v>
      </c>
      <c r="B1458" s="159" t="s">
        <v>2699</v>
      </c>
      <c r="C1458" s="159" t="s">
        <v>2700</v>
      </c>
      <c r="D1458" s="159" t="s">
        <v>127</v>
      </c>
      <c r="E1458" s="159" t="s">
        <v>95</v>
      </c>
      <c r="F1458" s="163" t="s">
        <v>421</v>
      </c>
      <c r="G1458" s="163" t="s">
        <v>1597</v>
      </c>
      <c r="H1458" s="4"/>
      <c r="I1458" s="4"/>
      <c r="J1458" s="4"/>
      <c r="K1458" s="4"/>
      <c r="L1458" s="4"/>
      <c r="M1458" s="4"/>
      <c r="N1458" s="4"/>
      <c r="O1458" s="4"/>
      <c r="P1458" s="5">
        <f>IF(基本情報登録!$D$10="","",IF(基本情報登録!$D$10=登録データ!D1458,1,0))</f>
        <v>0</v>
      </c>
      <c r="Q1458" s="3"/>
      <c r="R1458" s="3"/>
    </row>
    <row r="1459" spans="1:18" x14ac:dyDescent="0.25">
      <c r="A1459" s="158">
        <v>1600</v>
      </c>
      <c r="B1459" s="159" t="s">
        <v>2818</v>
      </c>
      <c r="C1459" s="159" t="s">
        <v>2819</v>
      </c>
      <c r="D1459" s="159" t="s">
        <v>127</v>
      </c>
      <c r="E1459" s="159" t="s">
        <v>188</v>
      </c>
      <c r="F1459" s="163" t="s">
        <v>436</v>
      </c>
      <c r="G1459" s="163" t="s">
        <v>2809</v>
      </c>
      <c r="H1459" s="4"/>
      <c r="I1459" s="4"/>
      <c r="J1459" s="4"/>
      <c r="K1459" s="4"/>
      <c r="L1459" s="4"/>
      <c r="M1459" s="4"/>
      <c r="N1459" s="4"/>
      <c r="O1459" s="4"/>
      <c r="P1459" s="5">
        <f>IF(基本情報登録!$D$10="","",IF(基本情報登録!$D$10=登録データ!D1459,1,0))</f>
        <v>0</v>
      </c>
      <c r="Q1459" s="3"/>
      <c r="R1459" s="3"/>
    </row>
    <row r="1460" spans="1:18" x14ac:dyDescent="0.25">
      <c r="A1460" s="158">
        <v>1601</v>
      </c>
      <c r="B1460" s="159" t="s">
        <v>4202</v>
      </c>
      <c r="C1460" s="159" t="s">
        <v>2794</v>
      </c>
      <c r="D1460" s="159" t="s">
        <v>127</v>
      </c>
      <c r="E1460" s="159" t="s">
        <v>188</v>
      </c>
      <c r="F1460" s="163" t="s">
        <v>52</v>
      </c>
      <c r="G1460" s="163" t="s">
        <v>636</v>
      </c>
      <c r="H1460" s="4"/>
      <c r="I1460" s="4"/>
      <c r="J1460" s="4"/>
      <c r="K1460" s="4"/>
      <c r="L1460" s="4"/>
      <c r="M1460" s="4"/>
      <c r="N1460" s="4"/>
      <c r="O1460" s="4"/>
      <c r="P1460" s="5">
        <f>IF(基本情報登録!$D$10="","",IF(基本情報登録!$D$10=登録データ!D1460,1,0))</f>
        <v>0</v>
      </c>
      <c r="Q1460" s="3"/>
      <c r="R1460" s="3"/>
    </row>
    <row r="1461" spans="1:18" x14ac:dyDescent="0.25">
      <c r="A1461" s="158">
        <v>1602</v>
      </c>
      <c r="B1461" s="159" t="s">
        <v>2800</v>
      </c>
      <c r="C1461" s="159" t="s">
        <v>2801</v>
      </c>
      <c r="D1461" s="159" t="s">
        <v>127</v>
      </c>
      <c r="E1461" s="159" t="s">
        <v>188</v>
      </c>
      <c r="F1461" s="163" t="s">
        <v>702</v>
      </c>
      <c r="G1461" s="163" t="s">
        <v>2780</v>
      </c>
      <c r="H1461" s="4"/>
      <c r="I1461" s="4"/>
      <c r="J1461" s="4"/>
      <c r="K1461" s="4"/>
      <c r="L1461" s="4"/>
      <c r="M1461" s="4"/>
      <c r="N1461" s="4"/>
      <c r="O1461" s="4"/>
      <c r="P1461" s="5">
        <f>IF(基本情報登録!$D$10="","",IF(基本情報登録!$D$10=登録データ!D1461,1,0))</f>
        <v>0</v>
      </c>
      <c r="Q1461" s="3"/>
      <c r="R1461" s="3"/>
    </row>
    <row r="1462" spans="1:18" x14ac:dyDescent="0.25">
      <c r="A1462" s="158">
        <v>1603</v>
      </c>
      <c r="B1462" s="159" t="s">
        <v>2796</v>
      </c>
      <c r="C1462" s="159" t="s">
        <v>2797</v>
      </c>
      <c r="D1462" s="159" t="s">
        <v>127</v>
      </c>
      <c r="E1462" s="159" t="s">
        <v>188</v>
      </c>
      <c r="F1462" s="163" t="s">
        <v>151</v>
      </c>
      <c r="G1462" s="163" t="s">
        <v>2785</v>
      </c>
      <c r="H1462" s="4"/>
      <c r="I1462" s="4"/>
      <c r="J1462" s="4"/>
      <c r="K1462" s="4"/>
      <c r="L1462" s="4"/>
      <c r="M1462" s="4"/>
      <c r="N1462" s="4"/>
      <c r="O1462" s="4"/>
      <c r="P1462" s="5">
        <f>IF(基本情報登録!$D$10="","",IF(基本情報登録!$D$10=登録データ!D1462,1,0))</f>
        <v>0</v>
      </c>
      <c r="Q1462" s="3"/>
      <c r="R1462" s="3"/>
    </row>
    <row r="1463" spans="1:18" x14ac:dyDescent="0.25">
      <c r="A1463" s="158">
        <v>1604</v>
      </c>
      <c r="B1463" s="159" t="s">
        <v>2708</v>
      </c>
      <c r="C1463" s="159" t="s">
        <v>2709</v>
      </c>
      <c r="D1463" s="159" t="s">
        <v>127</v>
      </c>
      <c r="E1463" s="159" t="s">
        <v>188</v>
      </c>
      <c r="F1463" s="163" t="s">
        <v>118</v>
      </c>
      <c r="G1463" s="163" t="s">
        <v>2804</v>
      </c>
      <c r="H1463" s="4"/>
      <c r="I1463" s="4"/>
      <c r="J1463" s="4"/>
      <c r="K1463" s="4"/>
      <c r="L1463" s="4"/>
      <c r="M1463" s="4"/>
      <c r="N1463" s="4"/>
      <c r="O1463" s="4"/>
      <c r="P1463" s="5">
        <f>IF(基本情報登録!$D$10="","",IF(基本情報登録!$D$10=登録データ!D1463,1,0))</f>
        <v>0</v>
      </c>
      <c r="Q1463" s="3"/>
      <c r="R1463" s="3"/>
    </row>
    <row r="1464" spans="1:18" x14ac:dyDescent="0.25">
      <c r="A1464" s="158">
        <v>1605</v>
      </c>
      <c r="B1464" s="159" t="s">
        <v>2715</v>
      </c>
      <c r="C1464" s="159" t="s">
        <v>2716</v>
      </c>
      <c r="D1464" s="159" t="s">
        <v>127</v>
      </c>
      <c r="E1464" s="159" t="s">
        <v>95</v>
      </c>
      <c r="F1464" s="163" t="s">
        <v>96</v>
      </c>
      <c r="G1464" s="163" t="s">
        <v>977</v>
      </c>
      <c r="H1464" s="4"/>
      <c r="I1464" s="4"/>
      <c r="J1464" s="4"/>
      <c r="K1464" s="4"/>
      <c r="L1464" s="4"/>
      <c r="M1464" s="4"/>
      <c r="N1464" s="4"/>
      <c r="O1464" s="4"/>
      <c r="P1464" s="5">
        <f>IF(基本情報登録!$D$10="","",IF(基本情報登録!$D$10=登録データ!D1464,1,0))</f>
        <v>0</v>
      </c>
      <c r="Q1464" s="3"/>
      <c r="R1464" s="3"/>
    </row>
    <row r="1465" spans="1:18" x14ac:dyDescent="0.25">
      <c r="A1465" s="158">
        <v>1606</v>
      </c>
      <c r="B1465" s="159" t="s">
        <v>2816</v>
      </c>
      <c r="C1465" s="159" t="s">
        <v>2817</v>
      </c>
      <c r="D1465" s="159" t="s">
        <v>127</v>
      </c>
      <c r="E1465" s="159" t="s">
        <v>188</v>
      </c>
      <c r="F1465" s="163" t="s">
        <v>96</v>
      </c>
      <c r="G1465" s="163" t="s">
        <v>792</v>
      </c>
      <c r="H1465" s="4"/>
      <c r="I1465" s="4"/>
      <c r="J1465" s="4"/>
      <c r="K1465" s="4"/>
      <c r="L1465" s="4"/>
      <c r="M1465" s="4"/>
      <c r="N1465" s="4"/>
      <c r="O1465" s="4"/>
      <c r="P1465" s="5">
        <f>IF(基本情報登録!$D$10="","",IF(基本情報登録!$D$10=登録データ!D1465,1,0))</f>
        <v>0</v>
      </c>
      <c r="Q1465" s="3"/>
      <c r="R1465" s="3"/>
    </row>
    <row r="1466" spans="1:18" x14ac:dyDescent="0.25">
      <c r="A1466" s="158">
        <v>1607</v>
      </c>
      <c r="B1466" s="159" t="s">
        <v>2810</v>
      </c>
      <c r="C1466" s="159" t="s">
        <v>2811</v>
      </c>
      <c r="D1466" s="159" t="s">
        <v>127</v>
      </c>
      <c r="E1466" s="159" t="s">
        <v>188</v>
      </c>
      <c r="F1466" s="163" t="s">
        <v>52</v>
      </c>
      <c r="G1466" s="163" t="s">
        <v>1156</v>
      </c>
      <c r="H1466" s="4"/>
      <c r="I1466" s="4"/>
      <c r="J1466" s="4"/>
      <c r="K1466" s="4"/>
      <c r="L1466" s="4"/>
      <c r="M1466" s="4"/>
      <c r="N1466" s="4"/>
      <c r="O1466" s="4"/>
      <c r="P1466" s="5">
        <f>IF(基本情報登録!$D$10="","",IF(基本情報登録!$D$10=登録データ!D1466,1,0))</f>
        <v>0</v>
      </c>
      <c r="Q1466" s="3"/>
      <c r="R1466" s="3"/>
    </row>
    <row r="1467" spans="1:18" x14ac:dyDescent="0.25">
      <c r="A1467" s="158">
        <v>1608</v>
      </c>
      <c r="B1467" s="159" t="s">
        <v>2812</v>
      </c>
      <c r="C1467" s="159" t="s">
        <v>2813</v>
      </c>
      <c r="D1467" s="159" t="s">
        <v>127</v>
      </c>
      <c r="E1467" s="159" t="s">
        <v>188</v>
      </c>
      <c r="F1467" s="163" t="s">
        <v>131</v>
      </c>
      <c r="G1467" s="163" t="s">
        <v>708</v>
      </c>
      <c r="H1467" s="4"/>
      <c r="I1467" s="4"/>
      <c r="J1467" s="4"/>
      <c r="K1467" s="4"/>
      <c r="L1467" s="4"/>
      <c r="M1467" s="4"/>
      <c r="N1467" s="4"/>
      <c r="O1467" s="4"/>
      <c r="P1467" s="5">
        <f>IF(基本情報登録!$D$10="","",IF(基本情報登録!$D$10=登録データ!D1467,1,0))</f>
        <v>0</v>
      </c>
      <c r="Q1467" s="3"/>
      <c r="R1467" s="3"/>
    </row>
    <row r="1468" spans="1:18" x14ac:dyDescent="0.25">
      <c r="A1468" s="158">
        <v>1609</v>
      </c>
      <c r="B1468" s="159" t="s">
        <v>2807</v>
      </c>
      <c r="C1468" s="159" t="s">
        <v>2808</v>
      </c>
      <c r="D1468" s="159" t="s">
        <v>127</v>
      </c>
      <c r="E1468" s="159" t="s">
        <v>188</v>
      </c>
      <c r="F1468" s="163" t="s">
        <v>28</v>
      </c>
      <c r="G1468" s="163" t="s">
        <v>1664</v>
      </c>
      <c r="H1468" s="4"/>
      <c r="I1468" s="4"/>
      <c r="J1468" s="4"/>
      <c r="K1468" s="4"/>
      <c r="L1468" s="4"/>
      <c r="M1468" s="4"/>
      <c r="N1468" s="4"/>
      <c r="O1468" s="4"/>
      <c r="P1468" s="5">
        <f>IF(基本情報登録!$D$10="","",IF(基本情報登録!$D$10=登録データ!D1468,1,0))</f>
        <v>0</v>
      </c>
      <c r="Q1468" s="3"/>
      <c r="R1468" s="3"/>
    </row>
    <row r="1469" spans="1:18" x14ac:dyDescent="0.25">
      <c r="A1469" s="158">
        <v>1610</v>
      </c>
      <c r="B1469" s="159" t="s">
        <v>2776</v>
      </c>
      <c r="C1469" s="159" t="s">
        <v>2777</v>
      </c>
      <c r="D1469" s="159" t="s">
        <v>127</v>
      </c>
      <c r="E1469" s="159" t="s">
        <v>188</v>
      </c>
      <c r="F1469" s="163" t="s">
        <v>143</v>
      </c>
      <c r="G1469" s="163" t="s">
        <v>1638</v>
      </c>
      <c r="H1469" s="4"/>
      <c r="I1469" s="4"/>
      <c r="J1469" s="4"/>
      <c r="K1469" s="4"/>
      <c r="L1469" s="4"/>
      <c r="M1469" s="4"/>
      <c r="N1469" s="4"/>
      <c r="O1469" s="4"/>
      <c r="P1469" s="5">
        <f>IF(基本情報登録!$D$10="","",IF(基本情報登録!$D$10=登録データ!D1469,1,0))</f>
        <v>0</v>
      </c>
      <c r="Q1469" s="3"/>
      <c r="R1469" s="3"/>
    </row>
    <row r="1470" spans="1:18" x14ac:dyDescent="0.25">
      <c r="A1470" s="158">
        <v>1611</v>
      </c>
      <c r="B1470" s="159" t="s">
        <v>2778</v>
      </c>
      <c r="C1470" s="159" t="s">
        <v>2779</v>
      </c>
      <c r="D1470" s="159" t="s">
        <v>127</v>
      </c>
      <c r="E1470" s="159" t="s">
        <v>188</v>
      </c>
      <c r="F1470" s="163" t="s">
        <v>96</v>
      </c>
      <c r="G1470" s="163" t="s">
        <v>999</v>
      </c>
      <c r="H1470" s="4"/>
      <c r="I1470" s="4"/>
      <c r="J1470" s="4"/>
      <c r="K1470" s="4"/>
      <c r="L1470" s="4"/>
      <c r="M1470" s="4"/>
      <c r="N1470" s="4"/>
      <c r="O1470" s="4"/>
      <c r="P1470" s="5">
        <f>IF(基本情報登録!$D$10="","",IF(基本情報登録!$D$10=登録データ!D1470,1,0))</f>
        <v>0</v>
      </c>
      <c r="Q1470" s="3"/>
      <c r="R1470" s="3"/>
    </row>
    <row r="1471" spans="1:18" x14ac:dyDescent="0.25">
      <c r="A1471" s="158">
        <v>1612</v>
      </c>
      <c r="B1471" s="159" t="s">
        <v>2783</v>
      </c>
      <c r="C1471" s="159" t="s">
        <v>2784</v>
      </c>
      <c r="D1471" s="159" t="s">
        <v>127</v>
      </c>
      <c r="E1471" s="159" t="s">
        <v>188</v>
      </c>
      <c r="F1471" s="163" t="s">
        <v>1506</v>
      </c>
      <c r="G1471" s="163" t="s">
        <v>4630</v>
      </c>
      <c r="H1471" s="4"/>
      <c r="I1471" s="4"/>
      <c r="J1471" s="4"/>
      <c r="K1471" s="4"/>
      <c r="L1471" s="4"/>
      <c r="M1471" s="4"/>
      <c r="N1471" s="4"/>
      <c r="O1471" s="4"/>
      <c r="P1471" s="5">
        <f>IF(基本情報登録!$D$10="","",IF(基本情報登録!$D$10=登録データ!D1471,1,0))</f>
        <v>0</v>
      </c>
      <c r="Q1471" s="3"/>
      <c r="R1471" s="3"/>
    </row>
    <row r="1472" spans="1:18" x14ac:dyDescent="0.25">
      <c r="A1472" s="158">
        <v>1613</v>
      </c>
      <c r="B1472" s="159" t="s">
        <v>2802</v>
      </c>
      <c r="C1472" s="159" t="s">
        <v>2803</v>
      </c>
      <c r="D1472" s="159" t="s">
        <v>127</v>
      </c>
      <c r="E1472" s="159" t="s">
        <v>188</v>
      </c>
      <c r="F1472" s="163" t="s">
        <v>552</v>
      </c>
      <c r="G1472" s="163" t="s">
        <v>4631</v>
      </c>
      <c r="H1472" s="4"/>
      <c r="I1472" s="4"/>
      <c r="J1472" s="4"/>
      <c r="K1472" s="4"/>
      <c r="L1472" s="4"/>
      <c r="M1472" s="4"/>
      <c r="N1472" s="4"/>
      <c r="O1472" s="4"/>
      <c r="P1472" s="5">
        <f>IF(基本情報登録!$D$10="","",IF(基本情報登録!$D$10=登録データ!D1472,1,0))</f>
        <v>0</v>
      </c>
      <c r="Q1472" s="3"/>
      <c r="R1472" s="3"/>
    </row>
    <row r="1473" spans="1:18" x14ac:dyDescent="0.25">
      <c r="A1473" s="158">
        <v>1614</v>
      </c>
      <c r="B1473" s="159" t="s">
        <v>2798</v>
      </c>
      <c r="C1473" s="159" t="s">
        <v>2799</v>
      </c>
      <c r="D1473" s="159" t="s">
        <v>127</v>
      </c>
      <c r="E1473" s="159" t="s">
        <v>188</v>
      </c>
      <c r="F1473" s="163" t="s">
        <v>1401</v>
      </c>
      <c r="G1473" s="163" t="s">
        <v>2453</v>
      </c>
      <c r="H1473" s="4"/>
      <c r="I1473" s="4"/>
      <c r="J1473" s="4"/>
      <c r="K1473" s="4"/>
      <c r="L1473" s="4"/>
      <c r="M1473" s="4"/>
      <c r="N1473" s="4"/>
      <c r="O1473" s="4"/>
      <c r="P1473" s="5">
        <f>IF(基本情報登録!$D$10="","",IF(基本情報登録!$D$10=登録データ!D1473,1,0))</f>
        <v>0</v>
      </c>
      <c r="Q1473" s="3"/>
      <c r="R1473" s="3"/>
    </row>
    <row r="1474" spans="1:18" x14ac:dyDescent="0.25">
      <c r="A1474" s="158">
        <v>1615</v>
      </c>
      <c r="B1474" s="159" t="s">
        <v>2774</v>
      </c>
      <c r="C1474" s="159" t="s">
        <v>2775</v>
      </c>
      <c r="D1474" s="159" t="s">
        <v>127</v>
      </c>
      <c r="E1474" s="159" t="s">
        <v>188</v>
      </c>
      <c r="F1474" s="163" t="s">
        <v>131</v>
      </c>
      <c r="G1474" s="163" t="s">
        <v>707</v>
      </c>
      <c r="H1474" s="4"/>
      <c r="I1474" s="4"/>
      <c r="J1474" s="4"/>
      <c r="K1474" s="4"/>
      <c r="L1474" s="4"/>
      <c r="M1474" s="4"/>
      <c r="N1474" s="4"/>
      <c r="O1474" s="4"/>
      <c r="P1474" s="5">
        <f>IF(基本情報登録!$D$10="","",IF(基本情報登録!$D$10=登録データ!D1474,1,0))</f>
        <v>0</v>
      </c>
      <c r="Q1474" s="3"/>
      <c r="R1474" s="3"/>
    </row>
    <row r="1475" spans="1:18" x14ac:dyDescent="0.25">
      <c r="A1475" s="158">
        <v>1616</v>
      </c>
      <c r="B1475" s="159" t="s">
        <v>2781</v>
      </c>
      <c r="C1475" s="159" t="s">
        <v>2782</v>
      </c>
      <c r="D1475" s="159" t="s">
        <v>127</v>
      </c>
      <c r="E1475" s="159" t="s">
        <v>188</v>
      </c>
      <c r="F1475" s="163" t="s">
        <v>52</v>
      </c>
      <c r="G1475" s="163" t="s">
        <v>379</v>
      </c>
      <c r="H1475" s="4"/>
      <c r="I1475" s="4"/>
      <c r="J1475" s="4"/>
      <c r="K1475" s="4"/>
      <c r="L1475" s="4"/>
      <c r="M1475" s="4"/>
      <c r="N1475" s="4"/>
      <c r="O1475" s="4"/>
      <c r="P1475" s="5">
        <f>IF(基本情報登録!$D$10="","",IF(基本情報登録!$D$10=登録データ!D1475,1,0))</f>
        <v>0</v>
      </c>
      <c r="Q1475" s="3"/>
      <c r="R1475" s="3"/>
    </row>
    <row r="1476" spans="1:18" x14ac:dyDescent="0.25">
      <c r="A1476" s="158">
        <v>1617</v>
      </c>
      <c r="B1476" s="159" t="s">
        <v>2792</v>
      </c>
      <c r="C1476" s="159" t="s">
        <v>2793</v>
      </c>
      <c r="D1476" s="159" t="s">
        <v>127</v>
      </c>
      <c r="E1476" s="159" t="s">
        <v>188</v>
      </c>
      <c r="F1476" s="163" t="s">
        <v>1992</v>
      </c>
      <c r="G1476" s="163" t="s">
        <v>4632</v>
      </c>
      <c r="H1476" s="4"/>
      <c r="I1476" s="4"/>
      <c r="J1476" s="4"/>
      <c r="K1476" s="4"/>
      <c r="L1476" s="4"/>
      <c r="M1476" s="4"/>
      <c r="N1476" s="4"/>
      <c r="O1476" s="4"/>
      <c r="P1476" s="5">
        <f>IF(基本情報登録!$D$10="","",IF(基本情報登録!$D$10=登録データ!D1476,1,0))</f>
        <v>0</v>
      </c>
      <c r="Q1476" s="3"/>
      <c r="R1476" s="3"/>
    </row>
    <row r="1477" spans="1:18" x14ac:dyDescent="0.25">
      <c r="A1477" s="158">
        <v>1618</v>
      </c>
      <c r="B1477" s="159" t="s">
        <v>2814</v>
      </c>
      <c r="C1477" s="159" t="s">
        <v>2815</v>
      </c>
      <c r="D1477" s="159" t="s">
        <v>127</v>
      </c>
      <c r="E1477" s="159" t="s">
        <v>188</v>
      </c>
      <c r="F1477" s="163" t="s">
        <v>87</v>
      </c>
      <c r="G1477" s="163" t="s">
        <v>238</v>
      </c>
      <c r="H1477" s="4"/>
      <c r="I1477" s="4"/>
      <c r="J1477" s="4"/>
      <c r="K1477" s="4"/>
      <c r="L1477" s="4"/>
      <c r="M1477" s="4"/>
      <c r="N1477" s="4"/>
      <c r="O1477" s="4"/>
      <c r="P1477" s="5">
        <f>IF(基本情報登録!$D$10="","",IF(基本情報登録!$D$10=登録データ!D1477,1,0))</f>
        <v>0</v>
      </c>
      <c r="Q1477" s="3"/>
      <c r="R1477" s="3"/>
    </row>
    <row r="1478" spans="1:18" x14ac:dyDescent="0.25">
      <c r="A1478" s="158">
        <v>1619</v>
      </c>
      <c r="B1478" s="159" t="s">
        <v>2786</v>
      </c>
      <c r="C1478" s="159" t="s">
        <v>2787</v>
      </c>
      <c r="D1478" s="159" t="s">
        <v>127</v>
      </c>
      <c r="E1478" s="159" t="s">
        <v>188</v>
      </c>
      <c r="F1478" s="163" t="s">
        <v>2449</v>
      </c>
      <c r="G1478" s="163" t="s">
        <v>2450</v>
      </c>
      <c r="H1478" s="4"/>
      <c r="I1478" s="4"/>
      <c r="J1478" s="4"/>
      <c r="K1478" s="4"/>
      <c r="L1478" s="4"/>
      <c r="M1478" s="4"/>
      <c r="N1478" s="4"/>
      <c r="O1478" s="4"/>
      <c r="P1478" s="5">
        <f>IF(基本情報登録!$D$10="","",IF(基本情報登録!$D$10=登録データ!D1478,1,0))</f>
        <v>0</v>
      </c>
      <c r="Q1478" s="3"/>
      <c r="R1478" s="3"/>
    </row>
    <row r="1479" spans="1:18" x14ac:dyDescent="0.25">
      <c r="A1479" s="158">
        <v>1620</v>
      </c>
      <c r="B1479" s="159" t="s">
        <v>2790</v>
      </c>
      <c r="C1479" s="159" t="s">
        <v>2791</v>
      </c>
      <c r="D1479" s="159" t="s">
        <v>127</v>
      </c>
      <c r="E1479" s="159" t="s">
        <v>188</v>
      </c>
      <c r="F1479" s="163" t="s">
        <v>37</v>
      </c>
      <c r="G1479" s="163" t="s">
        <v>2458</v>
      </c>
      <c r="H1479" s="4"/>
      <c r="I1479" s="4"/>
      <c r="J1479" s="4"/>
      <c r="K1479" s="4"/>
      <c r="L1479" s="4"/>
      <c r="M1479" s="4"/>
      <c r="N1479" s="4"/>
      <c r="O1479" s="4"/>
      <c r="P1479" s="5">
        <f>IF(基本情報登録!$D$10="","",IF(基本情報登録!$D$10=登録データ!D1479,1,0))</f>
        <v>0</v>
      </c>
      <c r="Q1479" s="3"/>
      <c r="R1479" s="3"/>
    </row>
    <row r="1480" spans="1:18" x14ac:dyDescent="0.25">
      <c r="A1480" s="158">
        <v>1621</v>
      </c>
      <c r="B1480" s="159" t="s">
        <v>2805</v>
      </c>
      <c r="C1480" s="159" t="s">
        <v>2806</v>
      </c>
      <c r="D1480" s="159" t="s">
        <v>127</v>
      </c>
      <c r="E1480" s="159" t="s">
        <v>188</v>
      </c>
      <c r="F1480" s="163" t="s">
        <v>371</v>
      </c>
      <c r="G1480" s="163" t="s">
        <v>372</v>
      </c>
      <c r="H1480" s="4"/>
      <c r="I1480" s="4"/>
      <c r="J1480" s="4"/>
      <c r="K1480" s="4"/>
      <c r="L1480" s="4"/>
      <c r="M1480" s="4"/>
      <c r="N1480" s="4"/>
      <c r="O1480" s="4"/>
      <c r="P1480" s="5">
        <f>IF(基本情報登録!$D$10="","",IF(基本情報登録!$D$10=登録データ!D1480,1,0))</f>
        <v>0</v>
      </c>
      <c r="Q1480" s="3"/>
      <c r="R1480" s="3"/>
    </row>
    <row r="1481" spans="1:18" x14ac:dyDescent="0.25">
      <c r="A1481" s="158">
        <v>1622</v>
      </c>
      <c r="B1481" s="159" t="s">
        <v>2788</v>
      </c>
      <c r="C1481" s="159" t="s">
        <v>2789</v>
      </c>
      <c r="D1481" s="159" t="s">
        <v>127</v>
      </c>
      <c r="E1481" s="159" t="s">
        <v>188</v>
      </c>
      <c r="F1481" s="163" t="s">
        <v>52</v>
      </c>
      <c r="G1481" s="163" t="s">
        <v>534</v>
      </c>
      <c r="H1481" s="4"/>
      <c r="I1481" s="4"/>
      <c r="J1481" s="4"/>
      <c r="K1481" s="4"/>
      <c r="L1481" s="4"/>
      <c r="M1481" s="4"/>
      <c r="N1481" s="4"/>
      <c r="O1481" s="4"/>
      <c r="P1481" s="5">
        <f>IF(基本情報登録!$D$10="","",IF(基本情報登録!$D$10=登録データ!D1481,1,0))</f>
        <v>0</v>
      </c>
      <c r="Q1481" s="3"/>
      <c r="R1481" s="3"/>
    </row>
    <row r="1482" spans="1:18" x14ac:dyDescent="0.25">
      <c r="A1482" s="158">
        <v>1623</v>
      </c>
      <c r="B1482" s="159" t="s">
        <v>2451</v>
      </c>
      <c r="C1482" s="159" t="s">
        <v>2452</v>
      </c>
      <c r="D1482" s="159" t="s">
        <v>168</v>
      </c>
      <c r="E1482" s="159" t="s">
        <v>60</v>
      </c>
      <c r="F1482" s="163" t="s">
        <v>1306</v>
      </c>
      <c r="G1482" s="163" t="s">
        <v>2446</v>
      </c>
      <c r="H1482" s="4"/>
      <c r="I1482" s="4"/>
      <c r="J1482" s="4"/>
      <c r="K1482" s="4"/>
      <c r="L1482" s="4"/>
      <c r="M1482" s="4"/>
      <c r="N1482" s="4"/>
      <c r="O1482" s="4"/>
      <c r="P1482" s="5">
        <f>IF(基本情報登録!$D$10="","",IF(基本情報登録!$D$10=登録データ!D1482,1,0))</f>
        <v>1</v>
      </c>
      <c r="Q1482" s="3"/>
      <c r="R1482" s="3"/>
    </row>
    <row r="1483" spans="1:18" x14ac:dyDescent="0.25">
      <c r="A1483" s="158">
        <v>1624</v>
      </c>
      <c r="B1483" s="159" t="s">
        <v>4203</v>
      </c>
      <c r="C1483" s="159" t="s">
        <v>4204</v>
      </c>
      <c r="D1483" s="159" t="s">
        <v>168</v>
      </c>
      <c r="E1483" s="159" t="s">
        <v>60</v>
      </c>
      <c r="F1483" s="163" t="s">
        <v>52</v>
      </c>
      <c r="G1483" s="163" t="s">
        <v>174</v>
      </c>
      <c r="H1483" s="4"/>
      <c r="I1483" s="4"/>
      <c r="J1483" s="4"/>
      <c r="K1483" s="4"/>
      <c r="L1483" s="4"/>
      <c r="M1483" s="4"/>
      <c r="N1483" s="4"/>
      <c r="O1483" s="4"/>
      <c r="P1483" s="5">
        <f>IF(基本情報登録!$D$10="","",IF(基本情報登録!$D$10=登録データ!D1483,1,0))</f>
        <v>1</v>
      </c>
      <c r="Q1483" s="3"/>
      <c r="R1483" s="3"/>
    </row>
    <row r="1484" spans="1:18" x14ac:dyDescent="0.25">
      <c r="A1484" s="158">
        <v>1625</v>
      </c>
      <c r="B1484" s="159" t="s">
        <v>4205</v>
      </c>
      <c r="C1484" s="159" t="s">
        <v>4206</v>
      </c>
      <c r="D1484" s="159" t="s">
        <v>168</v>
      </c>
      <c r="E1484" s="159" t="s">
        <v>60</v>
      </c>
      <c r="F1484" s="163" t="s">
        <v>61</v>
      </c>
      <c r="G1484" s="163" t="s">
        <v>477</v>
      </c>
      <c r="H1484" s="4"/>
      <c r="I1484" s="4"/>
      <c r="J1484" s="4"/>
      <c r="K1484" s="4"/>
      <c r="L1484" s="4"/>
      <c r="M1484" s="4"/>
      <c r="N1484" s="4"/>
      <c r="O1484" s="4"/>
      <c r="P1484" s="5">
        <f>IF(基本情報登録!$D$10="","",IF(基本情報登録!$D$10=登録データ!D1484,1,0))</f>
        <v>1</v>
      </c>
      <c r="Q1484" s="3"/>
      <c r="R1484" s="3"/>
    </row>
    <row r="1485" spans="1:18" x14ac:dyDescent="0.25">
      <c r="A1485" s="158">
        <v>1626</v>
      </c>
      <c r="B1485" s="159" t="s">
        <v>2999</v>
      </c>
      <c r="C1485" s="159" t="s">
        <v>4207</v>
      </c>
      <c r="D1485" s="159" t="s">
        <v>168</v>
      </c>
      <c r="E1485" s="159" t="s">
        <v>188</v>
      </c>
      <c r="F1485" s="163" t="s">
        <v>87</v>
      </c>
      <c r="G1485" s="163" t="s">
        <v>2214</v>
      </c>
      <c r="H1485" s="4"/>
      <c r="I1485" s="4"/>
      <c r="J1485" s="4"/>
      <c r="K1485" s="4"/>
      <c r="L1485" s="4"/>
      <c r="M1485" s="4"/>
      <c r="N1485" s="4"/>
      <c r="O1485" s="4"/>
      <c r="P1485" s="5">
        <f>IF(基本情報登録!$D$10="","",IF(基本情報登録!$D$10=登録データ!D1485,1,0))</f>
        <v>1</v>
      </c>
      <c r="Q1485" s="3"/>
      <c r="R1485" s="3"/>
    </row>
    <row r="1486" spans="1:18" x14ac:dyDescent="0.25">
      <c r="A1486" s="158">
        <v>1627</v>
      </c>
      <c r="B1486" s="159" t="s">
        <v>2454</v>
      </c>
      <c r="C1486" s="159" t="s">
        <v>2455</v>
      </c>
      <c r="D1486" s="159" t="s">
        <v>168</v>
      </c>
      <c r="E1486" s="159" t="s">
        <v>60</v>
      </c>
      <c r="F1486" s="163" t="s">
        <v>52</v>
      </c>
      <c r="G1486" s="163" t="s">
        <v>2507</v>
      </c>
      <c r="H1486" s="4"/>
      <c r="I1486" s="4"/>
      <c r="J1486" s="4"/>
      <c r="K1486" s="4"/>
      <c r="L1486" s="4"/>
      <c r="M1486" s="4"/>
      <c r="N1486" s="4"/>
      <c r="O1486" s="4"/>
      <c r="P1486" s="5">
        <f>IF(基本情報登録!$D$10="","",IF(基本情報登録!$D$10=登録データ!D1486,1,0))</f>
        <v>1</v>
      </c>
      <c r="Q1486" s="3"/>
      <c r="R1486" s="3"/>
    </row>
    <row r="1487" spans="1:18" x14ac:dyDescent="0.25">
      <c r="A1487" s="158">
        <v>1628</v>
      </c>
      <c r="B1487" s="159" t="s">
        <v>2447</v>
      </c>
      <c r="C1487" s="159" t="s">
        <v>2448</v>
      </c>
      <c r="D1487" s="159" t="s">
        <v>168</v>
      </c>
      <c r="E1487" s="159" t="s">
        <v>95</v>
      </c>
      <c r="F1487" s="163" t="s">
        <v>118</v>
      </c>
      <c r="G1487" s="163" t="s">
        <v>2469</v>
      </c>
      <c r="H1487" s="4"/>
      <c r="I1487" s="4"/>
      <c r="J1487" s="4"/>
      <c r="K1487" s="4"/>
      <c r="L1487" s="4"/>
      <c r="M1487" s="4"/>
      <c r="N1487" s="4"/>
      <c r="O1487" s="4"/>
      <c r="P1487" s="5">
        <f>IF(基本情報登録!$D$10="","",IF(基本情報登録!$D$10=登録データ!D1487,1,0))</f>
        <v>1</v>
      </c>
      <c r="Q1487" s="3"/>
      <c r="R1487" s="3"/>
    </row>
    <row r="1488" spans="1:18" x14ac:dyDescent="0.25">
      <c r="A1488" s="158">
        <v>1629</v>
      </c>
      <c r="B1488" s="159" t="s">
        <v>2456</v>
      </c>
      <c r="C1488" s="159" t="s">
        <v>2457</v>
      </c>
      <c r="D1488" s="159" t="s">
        <v>168</v>
      </c>
      <c r="E1488" s="159" t="s">
        <v>225</v>
      </c>
      <c r="F1488" s="163" t="s">
        <v>118</v>
      </c>
      <c r="G1488" s="163" t="s">
        <v>2649</v>
      </c>
      <c r="H1488" s="4"/>
      <c r="I1488" s="4"/>
      <c r="J1488" s="4"/>
      <c r="K1488" s="4"/>
      <c r="L1488" s="4"/>
      <c r="M1488" s="4"/>
      <c r="N1488" s="4"/>
      <c r="O1488" s="4"/>
      <c r="P1488" s="5">
        <f>IF(基本情報登録!$D$10="","",IF(基本情報登録!$D$10=登録データ!D1488,1,0))</f>
        <v>1</v>
      </c>
      <c r="Q1488" s="3"/>
      <c r="R1488" s="3"/>
    </row>
    <row r="1489" spans="1:18" x14ac:dyDescent="0.25">
      <c r="A1489" s="158">
        <v>1630</v>
      </c>
      <c r="B1489" s="159" t="s">
        <v>2973</v>
      </c>
      <c r="C1489" s="159" t="s">
        <v>2974</v>
      </c>
      <c r="D1489" s="159" t="s">
        <v>168</v>
      </c>
      <c r="E1489" s="159" t="s">
        <v>188</v>
      </c>
      <c r="F1489" s="163" t="s">
        <v>87</v>
      </c>
      <c r="G1489" s="163" t="s">
        <v>1323</v>
      </c>
      <c r="H1489" s="4"/>
      <c r="I1489" s="4"/>
      <c r="J1489" s="4"/>
      <c r="K1489" s="4"/>
      <c r="L1489" s="4"/>
      <c r="M1489" s="4"/>
      <c r="N1489" s="4"/>
      <c r="O1489" s="4"/>
      <c r="P1489" s="5">
        <f>IF(基本情報登録!$D$10="","",IF(基本情報登録!$D$10=登録データ!D1489,1,0))</f>
        <v>1</v>
      </c>
      <c r="Q1489" s="3"/>
      <c r="R1489" s="3"/>
    </row>
    <row r="1490" spans="1:18" x14ac:dyDescent="0.25">
      <c r="A1490" s="158">
        <v>1631</v>
      </c>
      <c r="B1490" s="159" t="s">
        <v>2459</v>
      </c>
      <c r="C1490" s="159" t="s">
        <v>2460</v>
      </c>
      <c r="D1490" s="159" t="s">
        <v>168</v>
      </c>
      <c r="E1490" s="159" t="s">
        <v>386</v>
      </c>
      <c r="F1490" s="163" t="s">
        <v>166</v>
      </c>
      <c r="G1490" s="163" t="s">
        <v>1108</v>
      </c>
      <c r="H1490" s="4"/>
      <c r="I1490" s="4"/>
      <c r="J1490" s="4"/>
      <c r="K1490" s="4"/>
      <c r="L1490" s="4"/>
      <c r="M1490" s="4"/>
      <c r="N1490" s="4"/>
      <c r="O1490" s="4"/>
      <c r="P1490" s="5">
        <f>IF(基本情報登録!$D$10="","",IF(基本情報登録!$D$10=登録データ!D1490,1,0))</f>
        <v>1</v>
      </c>
      <c r="Q1490" s="3"/>
      <c r="R1490" s="3"/>
    </row>
    <row r="1491" spans="1:18" x14ac:dyDescent="0.25">
      <c r="A1491" s="158">
        <v>1632</v>
      </c>
      <c r="B1491" s="159" t="s">
        <v>2444</v>
      </c>
      <c r="C1491" s="159" t="s">
        <v>2445</v>
      </c>
      <c r="D1491" s="159" t="s">
        <v>168</v>
      </c>
      <c r="E1491" s="159" t="s">
        <v>95</v>
      </c>
      <c r="F1491" s="163" t="s">
        <v>1266</v>
      </c>
      <c r="G1491" s="163" t="s">
        <v>2517</v>
      </c>
      <c r="H1491" s="4"/>
      <c r="I1491" s="4"/>
      <c r="J1491" s="4"/>
      <c r="K1491" s="4"/>
      <c r="L1491" s="4"/>
      <c r="M1491" s="4"/>
      <c r="N1491" s="4"/>
      <c r="O1491" s="4"/>
      <c r="P1491" s="5">
        <f>IF(基本情報登録!$D$10="","",IF(基本情報登録!$D$10=登録データ!D1491,1,0))</f>
        <v>1</v>
      </c>
      <c r="Q1491" s="3"/>
      <c r="R1491" s="3"/>
    </row>
    <row r="1492" spans="1:18" x14ac:dyDescent="0.25">
      <c r="A1492" s="158">
        <v>1633</v>
      </c>
      <c r="B1492" s="159" t="s">
        <v>2461</v>
      </c>
      <c r="C1492" s="159" t="s">
        <v>2462</v>
      </c>
      <c r="D1492" s="159" t="s">
        <v>168</v>
      </c>
      <c r="E1492" s="159" t="s">
        <v>386</v>
      </c>
      <c r="F1492" s="163" t="s">
        <v>28</v>
      </c>
      <c r="G1492" s="163" t="s">
        <v>4512</v>
      </c>
      <c r="H1492" s="4"/>
      <c r="I1492" s="4"/>
      <c r="J1492" s="4"/>
      <c r="K1492" s="4"/>
      <c r="L1492" s="4"/>
      <c r="M1492" s="4"/>
      <c r="N1492" s="4"/>
      <c r="O1492" s="4"/>
      <c r="P1492" s="5">
        <f>IF(基本情報登録!$D$10="","",IF(基本情報登録!$D$10=登録データ!D1492,1,0))</f>
        <v>1</v>
      </c>
      <c r="Q1492" s="3"/>
      <c r="R1492" s="3"/>
    </row>
    <row r="1493" spans="1:18" x14ac:dyDescent="0.25">
      <c r="A1493" s="158">
        <v>1634</v>
      </c>
      <c r="B1493" s="159" t="s">
        <v>2971</v>
      </c>
      <c r="C1493" s="159" t="s">
        <v>2972</v>
      </c>
      <c r="D1493" s="159" t="s">
        <v>168</v>
      </c>
      <c r="E1493" s="159" t="s">
        <v>188</v>
      </c>
      <c r="F1493" s="163" t="s">
        <v>131</v>
      </c>
      <c r="G1493" s="163" t="s">
        <v>1032</v>
      </c>
      <c r="H1493" s="4"/>
      <c r="I1493" s="4"/>
      <c r="J1493" s="4"/>
      <c r="K1493" s="4"/>
      <c r="L1493" s="4"/>
      <c r="M1493" s="4"/>
      <c r="N1493" s="4"/>
      <c r="O1493" s="4"/>
      <c r="P1493" s="5">
        <f>IF(基本情報登録!$D$10="","",IF(基本情報登録!$D$10=登録データ!D1493,1,0))</f>
        <v>1</v>
      </c>
      <c r="Q1493" s="3"/>
      <c r="R1493" s="3"/>
    </row>
    <row r="1494" spans="1:18" x14ac:dyDescent="0.25">
      <c r="A1494" s="158">
        <v>1635</v>
      </c>
      <c r="B1494" s="159" t="s">
        <v>2912</v>
      </c>
      <c r="C1494" s="159" t="s">
        <v>2913</v>
      </c>
      <c r="D1494" s="159" t="s">
        <v>202</v>
      </c>
      <c r="E1494" s="159" t="s">
        <v>27</v>
      </c>
      <c r="F1494" s="163" t="s">
        <v>131</v>
      </c>
      <c r="G1494" s="163" t="s">
        <v>2524</v>
      </c>
      <c r="H1494" s="4"/>
      <c r="I1494" s="4"/>
      <c r="J1494" s="4"/>
      <c r="K1494" s="4"/>
      <c r="L1494" s="4"/>
      <c r="M1494" s="4"/>
      <c r="N1494" s="4"/>
      <c r="O1494" s="4"/>
      <c r="P1494" s="5">
        <f>IF(基本情報登録!$D$10="","",IF(基本情報登録!$D$10=登録データ!D1494,1,0))</f>
        <v>0</v>
      </c>
      <c r="Q1494" s="3"/>
      <c r="R1494" s="3"/>
    </row>
    <row r="1495" spans="1:18" x14ac:dyDescent="0.25">
      <c r="A1495" s="158">
        <v>1636</v>
      </c>
      <c r="B1495" s="159" t="s">
        <v>2643</v>
      </c>
      <c r="C1495" s="159" t="s">
        <v>2644</v>
      </c>
      <c r="D1495" s="159" t="s">
        <v>202</v>
      </c>
      <c r="E1495" s="159" t="s">
        <v>60</v>
      </c>
      <c r="F1495" s="163" t="s">
        <v>118</v>
      </c>
      <c r="G1495" s="163" t="s">
        <v>961</v>
      </c>
      <c r="H1495" s="4"/>
      <c r="I1495" s="4"/>
      <c r="J1495" s="4"/>
      <c r="K1495" s="4"/>
      <c r="L1495" s="4"/>
      <c r="M1495" s="4"/>
      <c r="N1495" s="4"/>
      <c r="O1495" s="4"/>
      <c r="P1495" s="5">
        <f>IF(基本情報登録!$D$10="","",IF(基本情報登録!$D$10=登録データ!D1495,1,0))</f>
        <v>0</v>
      </c>
      <c r="Q1495" s="3"/>
      <c r="R1495" s="3"/>
    </row>
    <row r="1496" spans="1:18" x14ac:dyDescent="0.25">
      <c r="A1496" s="158">
        <v>1637</v>
      </c>
      <c r="B1496" s="159" t="s">
        <v>2467</v>
      </c>
      <c r="C1496" s="159" t="s">
        <v>2468</v>
      </c>
      <c r="D1496" s="159" t="s">
        <v>202</v>
      </c>
      <c r="E1496" s="159" t="s">
        <v>60</v>
      </c>
      <c r="F1496" s="163" t="s">
        <v>61</v>
      </c>
      <c r="G1496" s="163" t="s">
        <v>4633</v>
      </c>
      <c r="H1496" s="4"/>
      <c r="I1496" s="4"/>
      <c r="J1496" s="4"/>
      <c r="K1496" s="4"/>
      <c r="L1496" s="4"/>
      <c r="M1496" s="4"/>
      <c r="N1496" s="4"/>
      <c r="O1496" s="4"/>
      <c r="P1496" s="5">
        <f>IF(基本情報登録!$D$10="","",IF(基本情報登録!$D$10=登録データ!D1496,1,0))</f>
        <v>0</v>
      </c>
      <c r="Q1496" s="3"/>
      <c r="R1496" s="3"/>
    </row>
    <row r="1497" spans="1:18" x14ac:dyDescent="0.25">
      <c r="A1497" s="158">
        <v>1638</v>
      </c>
      <c r="B1497" s="162" t="s">
        <v>2647</v>
      </c>
      <c r="C1497" s="162" t="s">
        <v>2648</v>
      </c>
      <c r="D1497" s="159" t="s">
        <v>202</v>
      </c>
      <c r="E1497" s="159" t="s">
        <v>60</v>
      </c>
      <c r="F1497" s="163" t="s">
        <v>131</v>
      </c>
      <c r="G1497" s="163" t="s">
        <v>4634</v>
      </c>
      <c r="H1497" s="4"/>
      <c r="I1497" s="4"/>
      <c r="J1497" s="4"/>
      <c r="K1497" s="4"/>
      <c r="L1497" s="4"/>
      <c r="M1497" s="4"/>
      <c r="N1497" s="4"/>
      <c r="O1497" s="4"/>
      <c r="P1497" s="5">
        <f>IF(基本情報登録!$D$10="","",IF(基本情報登録!$D$10=登録データ!D1497,1,0))</f>
        <v>0</v>
      </c>
      <c r="Q1497" s="3"/>
      <c r="R1497" s="3"/>
    </row>
    <row r="1498" spans="1:18" x14ac:dyDescent="0.25">
      <c r="A1498" s="158">
        <v>1639</v>
      </c>
      <c r="B1498" s="159" t="s">
        <v>3010</v>
      </c>
      <c r="C1498" s="159" t="s">
        <v>3011</v>
      </c>
      <c r="D1498" s="159" t="s">
        <v>202</v>
      </c>
      <c r="E1498" s="159" t="s">
        <v>188</v>
      </c>
      <c r="F1498" s="163" t="s">
        <v>151</v>
      </c>
      <c r="G1498" s="163" t="s">
        <v>1420</v>
      </c>
      <c r="H1498" s="4"/>
      <c r="I1498" s="4"/>
      <c r="J1498" s="4"/>
      <c r="K1498" s="4"/>
      <c r="L1498" s="4"/>
      <c r="M1498" s="4"/>
      <c r="N1498" s="4"/>
      <c r="O1498" s="4"/>
      <c r="P1498" s="5">
        <f>IF(基本情報登録!$D$10="","",IF(基本情報登録!$D$10=登録データ!D1498,1,0))</f>
        <v>0</v>
      </c>
      <c r="Q1498" s="3"/>
      <c r="R1498" s="3"/>
    </row>
    <row r="1499" spans="1:18" x14ac:dyDescent="0.25">
      <c r="A1499" s="158">
        <v>1640</v>
      </c>
      <c r="B1499" s="159" t="s">
        <v>2514</v>
      </c>
      <c r="C1499" s="159" t="s">
        <v>1067</v>
      </c>
      <c r="D1499" s="159" t="s">
        <v>232</v>
      </c>
      <c r="E1499" s="159" t="s">
        <v>95</v>
      </c>
      <c r="F1499" s="163" t="s">
        <v>52</v>
      </c>
      <c r="G1499" s="163" t="s">
        <v>2474</v>
      </c>
      <c r="H1499" s="4"/>
      <c r="I1499" s="4"/>
      <c r="J1499" s="4"/>
      <c r="K1499" s="4"/>
      <c r="L1499" s="4"/>
      <c r="M1499" s="4"/>
      <c r="N1499" s="4"/>
      <c r="O1499" s="4"/>
      <c r="P1499" s="5">
        <f>IF(基本情報登録!$D$10="","",IF(基本情報登録!$D$10=登録データ!D1499,1,0))</f>
        <v>0</v>
      </c>
      <c r="Q1499" s="3"/>
      <c r="R1499" s="3"/>
    </row>
    <row r="1500" spans="1:18" x14ac:dyDescent="0.25">
      <c r="A1500" s="158">
        <v>1641</v>
      </c>
      <c r="B1500" s="159" t="s">
        <v>2515</v>
      </c>
      <c r="C1500" s="159" t="s">
        <v>2516</v>
      </c>
      <c r="D1500" s="159" t="s">
        <v>232</v>
      </c>
      <c r="E1500" s="159" t="s">
        <v>60</v>
      </c>
      <c r="F1500" s="163" t="s">
        <v>52</v>
      </c>
      <c r="G1500" s="163" t="s">
        <v>4600</v>
      </c>
      <c r="H1500" s="4"/>
      <c r="I1500" s="4"/>
      <c r="J1500" s="4"/>
      <c r="K1500" s="4"/>
      <c r="L1500" s="4"/>
      <c r="M1500" s="4"/>
      <c r="N1500" s="4"/>
      <c r="O1500" s="4"/>
      <c r="P1500" s="5">
        <f>IF(基本情報登録!$D$10="","",IF(基本情報登録!$D$10=登録データ!D1500,1,0))</f>
        <v>0</v>
      </c>
      <c r="Q1500" s="3"/>
      <c r="R1500" s="3"/>
    </row>
    <row r="1501" spans="1:18" x14ac:dyDescent="0.25">
      <c r="A1501" s="158">
        <v>1642</v>
      </c>
      <c r="B1501" s="159" t="s">
        <v>2518</v>
      </c>
      <c r="C1501" s="159" t="s">
        <v>2519</v>
      </c>
      <c r="D1501" s="159" t="s">
        <v>83</v>
      </c>
      <c r="E1501" s="159" t="s">
        <v>60</v>
      </c>
      <c r="F1501" s="163" t="s">
        <v>52</v>
      </c>
      <c r="G1501" s="163" t="s">
        <v>105</v>
      </c>
      <c r="H1501" s="4"/>
      <c r="I1501" s="4"/>
      <c r="J1501" s="4"/>
      <c r="K1501" s="4"/>
      <c r="L1501" s="4"/>
      <c r="M1501" s="4"/>
      <c r="N1501" s="4"/>
      <c r="O1501" s="4"/>
      <c r="P1501" s="5">
        <f>IF(基本情報登録!$D$10="","",IF(基本情報登録!$D$10=登録データ!D1501,1,0))</f>
        <v>0</v>
      </c>
      <c r="Q1501" s="3"/>
      <c r="R1501" s="3"/>
    </row>
    <row r="1502" spans="1:18" x14ac:dyDescent="0.25">
      <c r="A1502" s="158">
        <v>1643</v>
      </c>
      <c r="B1502" s="159" t="s">
        <v>2994</v>
      </c>
      <c r="C1502" s="159" t="s">
        <v>2995</v>
      </c>
      <c r="D1502" s="159" t="s">
        <v>83</v>
      </c>
      <c r="E1502" s="159" t="s">
        <v>188</v>
      </c>
      <c r="F1502" s="163" t="s">
        <v>151</v>
      </c>
      <c r="G1502" s="163" t="s">
        <v>2111</v>
      </c>
      <c r="H1502" s="4"/>
      <c r="I1502" s="4"/>
      <c r="J1502" s="4"/>
      <c r="K1502" s="4"/>
      <c r="L1502" s="4"/>
      <c r="M1502" s="4"/>
      <c r="N1502" s="4"/>
      <c r="O1502" s="4"/>
      <c r="P1502" s="5">
        <f>IF(基本情報登録!$D$10="","",IF(基本情報登録!$D$10=登録データ!D1502,1,0))</f>
        <v>0</v>
      </c>
      <c r="Q1502" s="3"/>
      <c r="R1502" s="3"/>
    </row>
    <row r="1503" spans="1:18" x14ac:dyDescent="0.25">
      <c r="A1503" s="158">
        <v>1644</v>
      </c>
      <c r="B1503" s="159" t="s">
        <v>2522</v>
      </c>
      <c r="C1503" s="159" t="s">
        <v>2523</v>
      </c>
      <c r="D1503" s="159" t="s">
        <v>83</v>
      </c>
      <c r="E1503" s="159" t="s">
        <v>60</v>
      </c>
      <c r="F1503" s="163" t="s">
        <v>436</v>
      </c>
      <c r="G1503" s="163" t="s">
        <v>2483</v>
      </c>
      <c r="H1503" s="4"/>
      <c r="I1503" s="4"/>
      <c r="J1503" s="4"/>
      <c r="K1503" s="4"/>
      <c r="L1503" s="4"/>
      <c r="M1503" s="4"/>
      <c r="N1503" s="4"/>
      <c r="O1503" s="4"/>
      <c r="P1503" s="5">
        <f>IF(基本情報登録!$D$10="","",IF(基本情報登録!$D$10=登録データ!D1503,1,0))</f>
        <v>0</v>
      </c>
      <c r="Q1503" s="3"/>
      <c r="R1503" s="3"/>
    </row>
    <row r="1504" spans="1:18" x14ac:dyDescent="0.25">
      <c r="A1504" s="158">
        <v>1645</v>
      </c>
      <c r="B1504" s="159" t="s">
        <v>3012</v>
      </c>
      <c r="C1504" s="159" t="s">
        <v>3013</v>
      </c>
      <c r="D1504" s="159" t="s">
        <v>83</v>
      </c>
      <c r="E1504" s="159" t="s">
        <v>188</v>
      </c>
      <c r="F1504" s="163" t="s">
        <v>52</v>
      </c>
      <c r="G1504" s="163" t="s">
        <v>356</v>
      </c>
      <c r="H1504" s="4"/>
      <c r="I1504" s="4"/>
      <c r="J1504" s="4"/>
      <c r="K1504" s="4"/>
      <c r="L1504" s="4"/>
      <c r="M1504" s="4"/>
      <c r="N1504" s="4"/>
      <c r="O1504" s="4"/>
      <c r="P1504" s="5">
        <f>IF(基本情報登録!$D$10="","",IF(基本情報登録!$D$10=登録データ!D1504,1,0))</f>
        <v>0</v>
      </c>
      <c r="Q1504" s="3"/>
      <c r="R1504" s="3"/>
    </row>
    <row r="1505" spans="1:18" x14ac:dyDescent="0.25">
      <c r="A1505" s="158">
        <v>1646</v>
      </c>
      <c r="B1505" s="159" t="s">
        <v>2520</v>
      </c>
      <c r="C1505" s="159" t="s">
        <v>2521</v>
      </c>
      <c r="D1505" s="159" t="s">
        <v>83</v>
      </c>
      <c r="E1505" s="159" t="s">
        <v>60</v>
      </c>
      <c r="F1505" s="163" t="s">
        <v>52</v>
      </c>
      <c r="G1505" s="163" t="s">
        <v>758</v>
      </c>
      <c r="H1505" s="4"/>
      <c r="I1505" s="4"/>
      <c r="J1505" s="4"/>
      <c r="K1505" s="4"/>
      <c r="L1505" s="4"/>
      <c r="M1505" s="4"/>
      <c r="N1505" s="4"/>
      <c r="O1505" s="4"/>
      <c r="P1505" s="5">
        <f>IF(基本情報登録!$D$10="","",IF(基本情報登録!$D$10=登録データ!D1505,1,0))</f>
        <v>0</v>
      </c>
      <c r="Q1505" s="3"/>
      <c r="R1505" s="3"/>
    </row>
    <row r="1506" spans="1:18" x14ac:dyDescent="0.25">
      <c r="A1506" s="158">
        <v>1647</v>
      </c>
      <c r="B1506" s="159" t="s">
        <v>4208</v>
      </c>
      <c r="C1506" s="159" t="s">
        <v>4209</v>
      </c>
      <c r="D1506" s="159" t="s">
        <v>83</v>
      </c>
      <c r="E1506" s="159" t="s">
        <v>95</v>
      </c>
      <c r="F1506" s="163" t="s">
        <v>52</v>
      </c>
      <c r="G1506" s="163" t="s">
        <v>2507</v>
      </c>
      <c r="H1506" s="4"/>
      <c r="I1506" s="4"/>
      <c r="J1506" s="4"/>
      <c r="K1506" s="4"/>
      <c r="L1506" s="4"/>
      <c r="M1506" s="4"/>
      <c r="N1506" s="4"/>
      <c r="O1506" s="4"/>
      <c r="P1506" s="5">
        <f>IF(基本情報登録!$D$10="","",IF(基本情報登録!$D$10=登録データ!D1506,1,0))</f>
        <v>0</v>
      </c>
      <c r="Q1506" s="3"/>
      <c r="R1506" s="3"/>
    </row>
    <row r="1507" spans="1:18" x14ac:dyDescent="0.25">
      <c r="A1507" s="158">
        <v>1648</v>
      </c>
      <c r="B1507" s="159" t="s">
        <v>2834</v>
      </c>
      <c r="C1507" s="159" t="s">
        <v>2835</v>
      </c>
      <c r="D1507" s="159" t="s">
        <v>83</v>
      </c>
      <c r="E1507" s="159" t="s">
        <v>188</v>
      </c>
      <c r="F1507" s="163" t="s">
        <v>166</v>
      </c>
      <c r="G1507" s="163" t="s">
        <v>1757</v>
      </c>
      <c r="H1507" s="4"/>
      <c r="I1507" s="4"/>
      <c r="J1507" s="4"/>
      <c r="K1507" s="4"/>
      <c r="L1507" s="4"/>
      <c r="M1507" s="4"/>
      <c r="N1507" s="4"/>
      <c r="O1507" s="4"/>
      <c r="P1507" s="5">
        <f>IF(基本情報登録!$D$10="","",IF(基本情報登録!$D$10=登録データ!D1507,1,0))</f>
        <v>0</v>
      </c>
      <c r="Q1507" s="3"/>
      <c r="R1507" s="3"/>
    </row>
    <row r="1508" spans="1:18" x14ac:dyDescent="0.25">
      <c r="A1508" s="158">
        <v>1649</v>
      </c>
      <c r="B1508" s="159" t="s">
        <v>2472</v>
      </c>
      <c r="C1508" s="159" t="s">
        <v>2473</v>
      </c>
      <c r="D1508" s="159" t="s">
        <v>4478</v>
      </c>
      <c r="E1508" s="159" t="s">
        <v>188</v>
      </c>
      <c r="F1508" s="163" t="s">
        <v>52</v>
      </c>
      <c r="G1508" s="163" t="s">
        <v>521</v>
      </c>
      <c r="H1508" s="4"/>
      <c r="I1508" s="4"/>
      <c r="J1508" s="4"/>
      <c r="K1508" s="4"/>
      <c r="L1508" s="4"/>
      <c r="M1508" s="4"/>
      <c r="N1508" s="4"/>
      <c r="O1508" s="4"/>
      <c r="P1508" s="5">
        <f>IF(基本情報登録!$D$10="","",IF(基本情報登録!$D$10=登録データ!D1508,1,0))</f>
        <v>0</v>
      </c>
      <c r="Q1508" s="3"/>
      <c r="R1508" s="3"/>
    </row>
    <row r="1509" spans="1:18" x14ac:dyDescent="0.25">
      <c r="A1509" s="158">
        <v>1650</v>
      </c>
      <c r="B1509" s="159" t="s">
        <v>4210</v>
      </c>
      <c r="C1509" s="159" t="s">
        <v>4211</v>
      </c>
      <c r="D1509" s="159" t="s">
        <v>4478</v>
      </c>
      <c r="E1509" s="159" t="s">
        <v>989</v>
      </c>
      <c r="F1509" s="163" t="s">
        <v>118</v>
      </c>
      <c r="G1509" s="163" t="s">
        <v>757</v>
      </c>
      <c r="H1509" s="4"/>
      <c r="I1509" s="4"/>
      <c r="J1509" s="4"/>
      <c r="K1509" s="4"/>
      <c r="L1509" s="4"/>
      <c r="M1509" s="4"/>
      <c r="N1509" s="4"/>
      <c r="O1509" s="4"/>
      <c r="P1509" s="5">
        <f>IF(基本情報登録!$D$10="","",IF(基本情報登録!$D$10=登録データ!D1509,1,0))</f>
        <v>0</v>
      </c>
      <c r="Q1509" s="3"/>
      <c r="R1509" s="3"/>
    </row>
    <row r="1510" spans="1:18" x14ac:dyDescent="0.25">
      <c r="A1510" s="158">
        <v>1651</v>
      </c>
      <c r="B1510" s="159" t="s">
        <v>2549</v>
      </c>
      <c r="C1510" s="159" t="s">
        <v>2550</v>
      </c>
      <c r="D1510" s="159" t="s">
        <v>105</v>
      </c>
      <c r="E1510" s="159" t="s">
        <v>386</v>
      </c>
      <c r="F1510" s="163" t="s">
        <v>118</v>
      </c>
      <c r="G1510" s="163" t="s">
        <v>399</v>
      </c>
      <c r="H1510" s="4"/>
      <c r="I1510" s="4"/>
      <c r="J1510" s="4"/>
      <c r="K1510" s="4"/>
      <c r="L1510" s="4"/>
      <c r="M1510" s="4"/>
      <c r="N1510" s="4"/>
      <c r="O1510" s="4"/>
      <c r="P1510" s="5">
        <f>IF(基本情報登録!$D$10="","",IF(基本情報登録!$D$10=登録データ!D1510,1,0))</f>
        <v>0</v>
      </c>
      <c r="Q1510" s="3"/>
      <c r="R1510" s="3"/>
    </row>
    <row r="1511" spans="1:18" x14ac:dyDescent="0.25">
      <c r="A1511" s="158">
        <v>1652</v>
      </c>
      <c r="B1511" s="159" t="s">
        <v>2479</v>
      </c>
      <c r="C1511" s="159" t="s">
        <v>2480</v>
      </c>
      <c r="D1511" s="159" t="s">
        <v>112</v>
      </c>
      <c r="E1511" s="159" t="s">
        <v>95</v>
      </c>
      <c r="F1511" s="163" t="s">
        <v>96</v>
      </c>
      <c r="G1511" s="163" t="s">
        <v>829</v>
      </c>
      <c r="H1511" s="4"/>
      <c r="I1511" s="4"/>
      <c r="J1511" s="4"/>
      <c r="K1511" s="4"/>
      <c r="L1511" s="4"/>
      <c r="M1511" s="4"/>
      <c r="N1511" s="4"/>
      <c r="O1511" s="4"/>
      <c r="P1511" s="5">
        <f>IF(基本情報登録!$D$10="","",IF(基本情報登録!$D$10=登録データ!D1511,1,0))</f>
        <v>0</v>
      </c>
      <c r="Q1511" s="3"/>
      <c r="R1511" s="3"/>
    </row>
    <row r="1512" spans="1:18" x14ac:dyDescent="0.25">
      <c r="A1512" s="158">
        <v>1653</v>
      </c>
      <c r="B1512" s="159" t="s">
        <v>2481</v>
      </c>
      <c r="C1512" s="159" t="s">
        <v>2482</v>
      </c>
      <c r="D1512" s="159" t="s">
        <v>112</v>
      </c>
      <c r="E1512" s="159" t="s">
        <v>95</v>
      </c>
      <c r="F1512" s="163" t="s">
        <v>52</v>
      </c>
      <c r="G1512" s="163" t="s">
        <v>417</v>
      </c>
      <c r="H1512" s="4"/>
      <c r="I1512" s="4"/>
      <c r="J1512" s="4"/>
      <c r="K1512" s="4"/>
      <c r="L1512" s="4"/>
      <c r="M1512" s="4"/>
      <c r="N1512" s="4"/>
      <c r="O1512" s="4"/>
      <c r="P1512" s="5">
        <f>IF(基本情報登録!$D$10="","",IF(基本情報登録!$D$10=登録データ!D1512,1,0))</f>
        <v>0</v>
      </c>
      <c r="Q1512" s="3"/>
      <c r="R1512" s="3"/>
    </row>
    <row r="1513" spans="1:18" x14ac:dyDescent="0.25">
      <c r="A1513" s="158">
        <v>1654</v>
      </c>
      <c r="B1513" s="159" t="s">
        <v>2484</v>
      </c>
      <c r="C1513" s="159" t="s">
        <v>2485</v>
      </c>
      <c r="D1513" s="159" t="s">
        <v>112</v>
      </c>
      <c r="E1513" s="159" t="s">
        <v>95</v>
      </c>
      <c r="F1513" s="163" t="s">
        <v>118</v>
      </c>
      <c r="G1513" s="163" t="s">
        <v>2652</v>
      </c>
      <c r="H1513" s="4"/>
      <c r="I1513" s="4"/>
      <c r="J1513" s="4"/>
      <c r="K1513" s="4"/>
      <c r="L1513" s="4"/>
      <c r="M1513" s="4"/>
      <c r="N1513" s="4"/>
      <c r="O1513" s="4"/>
      <c r="P1513" s="5">
        <f>IF(基本情報登録!$D$10="","",IF(基本情報登録!$D$10=登録データ!D1513,1,0))</f>
        <v>0</v>
      </c>
      <c r="Q1513" s="3"/>
      <c r="R1513" s="3"/>
    </row>
    <row r="1514" spans="1:18" x14ac:dyDescent="0.25">
      <c r="A1514" s="158">
        <v>1655</v>
      </c>
      <c r="B1514" s="159" t="s">
        <v>2967</v>
      </c>
      <c r="C1514" s="159" t="s">
        <v>2968</v>
      </c>
      <c r="D1514" s="159" t="s">
        <v>112</v>
      </c>
      <c r="E1514" s="159" t="s">
        <v>188</v>
      </c>
      <c r="F1514" s="163" t="s">
        <v>28</v>
      </c>
      <c r="G1514" s="163" t="s">
        <v>1414</v>
      </c>
      <c r="H1514" s="4"/>
      <c r="I1514" s="4"/>
      <c r="J1514" s="4"/>
      <c r="K1514" s="4"/>
      <c r="L1514" s="4"/>
      <c r="M1514" s="4"/>
      <c r="N1514" s="4"/>
      <c r="O1514" s="4"/>
      <c r="P1514" s="5">
        <f>IF(基本情報登録!$D$10="","",IF(基本情報登録!$D$10=登録データ!D1514,1,0))</f>
        <v>0</v>
      </c>
      <c r="Q1514" s="3"/>
      <c r="R1514" s="3"/>
    </row>
    <row r="1515" spans="1:18" x14ac:dyDescent="0.25">
      <c r="A1515" s="158">
        <v>1656</v>
      </c>
      <c r="B1515" s="159" t="s">
        <v>4212</v>
      </c>
      <c r="C1515" s="159" t="s">
        <v>4213</v>
      </c>
      <c r="D1515" s="159" t="s">
        <v>112</v>
      </c>
      <c r="E1515" s="159" t="s">
        <v>4479</v>
      </c>
      <c r="F1515" s="163" t="s">
        <v>118</v>
      </c>
      <c r="G1515" s="163" t="s">
        <v>637</v>
      </c>
      <c r="H1515" s="4"/>
      <c r="I1515" s="4"/>
      <c r="J1515" s="4"/>
      <c r="K1515" s="4"/>
      <c r="L1515" s="4"/>
      <c r="M1515" s="4"/>
      <c r="N1515" s="4"/>
      <c r="O1515" s="4"/>
      <c r="P1515" s="5">
        <f>IF(基本情報登録!$D$10="","",IF(基本情報登録!$D$10=登録データ!D1515,1,0))</f>
        <v>0</v>
      </c>
      <c r="Q1515" s="3"/>
      <c r="R1515" s="3"/>
    </row>
    <row r="1516" spans="1:18" x14ac:dyDescent="0.25">
      <c r="A1516" s="158">
        <v>1657</v>
      </c>
      <c r="B1516" s="159" t="s">
        <v>2969</v>
      </c>
      <c r="C1516" s="159" t="s">
        <v>2970</v>
      </c>
      <c r="D1516" s="159" t="s">
        <v>112</v>
      </c>
      <c r="E1516" s="159" t="s">
        <v>4479</v>
      </c>
      <c r="F1516" s="163" t="s">
        <v>118</v>
      </c>
      <c r="G1516" s="163" t="s">
        <v>399</v>
      </c>
      <c r="H1516" s="4"/>
      <c r="I1516" s="4"/>
      <c r="J1516" s="4"/>
      <c r="K1516" s="4"/>
      <c r="L1516" s="4"/>
      <c r="M1516" s="4"/>
      <c r="N1516" s="4"/>
      <c r="O1516" s="4"/>
      <c r="P1516" s="5">
        <f>IF(基本情報登録!$D$10="","",IF(基本情報登録!$D$10=登録データ!D1516,1,0))</f>
        <v>0</v>
      </c>
      <c r="Q1516" s="3"/>
      <c r="R1516" s="3"/>
    </row>
    <row r="1517" spans="1:18" x14ac:dyDescent="0.25">
      <c r="A1517" s="158">
        <v>1658</v>
      </c>
      <c r="B1517" s="159" t="s">
        <v>2442</v>
      </c>
      <c r="C1517" s="159" t="s">
        <v>2443</v>
      </c>
      <c r="D1517" s="159" t="s">
        <v>26</v>
      </c>
      <c r="E1517" s="159" t="s">
        <v>60</v>
      </c>
      <c r="F1517" s="163" t="s">
        <v>131</v>
      </c>
      <c r="G1517" s="163" t="s">
        <v>726</v>
      </c>
      <c r="H1517" s="4"/>
      <c r="I1517" s="4"/>
      <c r="J1517" s="4"/>
      <c r="K1517" s="4"/>
      <c r="L1517" s="4"/>
      <c r="M1517" s="4"/>
      <c r="N1517" s="4"/>
      <c r="O1517" s="4"/>
      <c r="P1517" s="5">
        <f>IF(基本情報登録!$D$10="","",IF(基本情報登録!$D$10=登録データ!D1517,1,0))</f>
        <v>0</v>
      </c>
      <c r="Q1517" s="3"/>
      <c r="R1517" s="3"/>
    </row>
    <row r="1518" spans="1:18" x14ac:dyDescent="0.25">
      <c r="A1518" s="158">
        <v>1659</v>
      </c>
      <c r="B1518" s="159" t="s">
        <v>2639</v>
      </c>
      <c r="C1518" s="159" t="s">
        <v>2640</v>
      </c>
      <c r="D1518" s="159" t="s">
        <v>202</v>
      </c>
      <c r="E1518" s="159" t="s">
        <v>60</v>
      </c>
      <c r="F1518" s="163" t="s">
        <v>2863</v>
      </c>
      <c r="G1518" s="163" t="s">
        <v>2864</v>
      </c>
      <c r="H1518" s="4"/>
      <c r="I1518" s="4"/>
      <c r="J1518" s="4"/>
      <c r="K1518" s="4"/>
      <c r="L1518" s="4"/>
      <c r="M1518" s="4"/>
      <c r="N1518" s="4"/>
      <c r="O1518" s="4"/>
      <c r="P1518" s="5">
        <f>IF(基本情報登録!$D$10="","",IF(基本情報登録!$D$10=登録データ!D1518,1,0))</f>
        <v>0</v>
      </c>
      <c r="Q1518" s="3"/>
      <c r="R1518" s="3"/>
    </row>
    <row r="1519" spans="1:18" x14ac:dyDescent="0.25">
      <c r="A1519" s="158">
        <v>1660</v>
      </c>
      <c r="B1519" s="159" t="s">
        <v>2641</v>
      </c>
      <c r="C1519" s="159" t="s">
        <v>2642</v>
      </c>
      <c r="D1519" s="159" t="s">
        <v>202</v>
      </c>
      <c r="E1519" s="159" t="s">
        <v>60</v>
      </c>
      <c r="F1519" s="163" t="s">
        <v>37</v>
      </c>
      <c r="G1519" s="163" t="s">
        <v>2867</v>
      </c>
      <c r="H1519" s="4"/>
      <c r="I1519" s="4"/>
      <c r="J1519" s="4"/>
      <c r="K1519" s="4"/>
      <c r="L1519" s="4"/>
      <c r="M1519" s="4"/>
      <c r="N1519" s="4"/>
      <c r="O1519" s="4"/>
      <c r="P1519" s="5">
        <f>IF(基本情報登録!$D$10="","",IF(基本情報登録!$D$10=登録データ!D1519,1,0))</f>
        <v>0</v>
      </c>
      <c r="Q1519" s="3"/>
      <c r="R1519" s="3"/>
    </row>
    <row r="1520" spans="1:18" x14ac:dyDescent="0.25">
      <c r="A1520" s="158">
        <v>1661</v>
      </c>
      <c r="B1520" s="159" t="s">
        <v>2645</v>
      </c>
      <c r="C1520" s="159" t="s">
        <v>2646</v>
      </c>
      <c r="D1520" s="159" t="s">
        <v>202</v>
      </c>
      <c r="E1520" s="159" t="s">
        <v>60</v>
      </c>
      <c r="F1520" s="163" t="s">
        <v>363</v>
      </c>
      <c r="G1520" s="163" t="s">
        <v>1024</v>
      </c>
      <c r="H1520" s="4"/>
      <c r="I1520" s="4"/>
      <c r="J1520" s="4"/>
      <c r="K1520" s="4"/>
      <c r="L1520" s="4"/>
      <c r="M1520" s="4"/>
      <c r="N1520" s="4"/>
      <c r="O1520" s="4"/>
      <c r="P1520" s="5">
        <f>IF(基本情報登録!$D$10="","",IF(基本情報登録!$D$10=登録データ!D1520,1,0))</f>
        <v>0</v>
      </c>
      <c r="Q1520" s="3"/>
      <c r="R1520" s="3"/>
    </row>
    <row r="1521" spans="1:18" x14ac:dyDescent="0.25">
      <c r="A1521" s="158">
        <v>1662</v>
      </c>
      <c r="B1521" s="159" t="s">
        <v>2465</v>
      </c>
      <c r="C1521" s="159" t="s">
        <v>2466</v>
      </c>
      <c r="D1521" s="159" t="s">
        <v>202</v>
      </c>
      <c r="E1521" s="159" t="s">
        <v>60</v>
      </c>
      <c r="F1521" s="163" t="s">
        <v>552</v>
      </c>
      <c r="G1521" s="163" t="s">
        <v>2872</v>
      </c>
      <c r="H1521" s="4"/>
      <c r="I1521" s="4"/>
      <c r="J1521" s="4"/>
      <c r="K1521" s="4"/>
      <c r="L1521" s="4"/>
      <c r="M1521" s="4"/>
      <c r="N1521" s="4"/>
      <c r="O1521" s="4"/>
      <c r="P1521" s="5">
        <f>IF(基本情報登録!$D$10="","",IF(基本情報登録!$D$10=登録データ!D1521,1,0))</f>
        <v>0</v>
      </c>
      <c r="Q1521" s="3"/>
      <c r="R1521" s="3"/>
    </row>
    <row r="1522" spans="1:18" x14ac:dyDescent="0.25">
      <c r="A1522" s="158">
        <v>1663</v>
      </c>
      <c r="B1522" s="159" t="s">
        <v>2650</v>
      </c>
      <c r="C1522" s="159" t="s">
        <v>2651</v>
      </c>
      <c r="D1522" s="159" t="s">
        <v>202</v>
      </c>
      <c r="E1522" s="159" t="s">
        <v>95</v>
      </c>
      <c r="F1522" s="163" t="s">
        <v>2875</v>
      </c>
      <c r="G1522" s="163" t="s">
        <v>2876</v>
      </c>
      <c r="H1522" s="4"/>
      <c r="I1522" s="4"/>
      <c r="J1522" s="4"/>
      <c r="K1522" s="4"/>
      <c r="L1522" s="4"/>
      <c r="M1522" s="4"/>
      <c r="N1522" s="4"/>
      <c r="O1522" s="4"/>
      <c r="P1522" s="5">
        <f>IF(基本情報登録!$D$10="","",IF(基本情報登録!$D$10=登録データ!D1522,1,0))</f>
        <v>0</v>
      </c>
      <c r="Q1522" s="3"/>
      <c r="R1522" s="3"/>
    </row>
    <row r="1523" spans="1:18" x14ac:dyDescent="0.25">
      <c r="A1523" s="158">
        <v>1664</v>
      </c>
      <c r="B1523" s="159" t="s">
        <v>2470</v>
      </c>
      <c r="C1523" s="159" t="s">
        <v>2471</v>
      </c>
      <c r="D1523" s="159" t="s">
        <v>202</v>
      </c>
      <c r="E1523" s="159" t="s">
        <v>95</v>
      </c>
      <c r="F1523" s="163" t="s">
        <v>143</v>
      </c>
      <c r="G1523" s="163" t="s">
        <v>1061</v>
      </c>
      <c r="H1523" s="4"/>
      <c r="I1523" s="4"/>
      <c r="J1523" s="4"/>
      <c r="K1523" s="4"/>
      <c r="L1523" s="4"/>
      <c r="M1523" s="4"/>
      <c r="N1523" s="4"/>
      <c r="O1523" s="4"/>
      <c r="P1523" s="5">
        <f>IF(基本情報登録!$D$10="","",IF(基本情報登録!$D$10=登録データ!D1523,1,0))</f>
        <v>0</v>
      </c>
      <c r="Q1523" s="3"/>
      <c r="R1523" s="3"/>
    </row>
    <row r="1524" spans="1:18" x14ac:dyDescent="0.25">
      <c r="A1524" s="158">
        <v>1665</v>
      </c>
      <c r="B1524" s="159" t="s">
        <v>2653</v>
      </c>
      <c r="C1524" s="159" t="s">
        <v>2654</v>
      </c>
      <c r="D1524" s="159" t="s">
        <v>202</v>
      </c>
      <c r="E1524" s="159" t="s">
        <v>95</v>
      </c>
      <c r="F1524" s="163" t="s">
        <v>143</v>
      </c>
      <c r="G1524" s="163" t="s">
        <v>1638</v>
      </c>
      <c r="H1524" s="4"/>
      <c r="I1524" s="4"/>
      <c r="J1524" s="4"/>
      <c r="K1524" s="4"/>
      <c r="L1524" s="4"/>
      <c r="M1524" s="4"/>
      <c r="N1524" s="4"/>
      <c r="O1524" s="4"/>
      <c r="P1524" s="5">
        <f>IF(基本情報登録!$D$10="","",IF(基本情報登録!$D$10=登録データ!D1524,1,0))</f>
        <v>0</v>
      </c>
      <c r="Q1524" s="3"/>
      <c r="R1524" s="3"/>
    </row>
    <row r="1525" spans="1:18" x14ac:dyDescent="0.25">
      <c r="A1525" s="158">
        <v>1666</v>
      </c>
      <c r="B1525" s="159" t="s">
        <v>2832</v>
      </c>
      <c r="C1525" s="159" t="s">
        <v>2833</v>
      </c>
      <c r="D1525" s="159" t="s">
        <v>202</v>
      </c>
      <c r="E1525" s="159" t="s">
        <v>188</v>
      </c>
      <c r="F1525" s="163" t="s">
        <v>136</v>
      </c>
      <c r="G1525" s="163" t="s">
        <v>913</v>
      </c>
      <c r="H1525" s="4"/>
      <c r="I1525" s="4"/>
      <c r="J1525" s="4"/>
      <c r="K1525" s="4"/>
      <c r="L1525" s="4"/>
      <c r="M1525" s="4"/>
      <c r="N1525" s="4"/>
      <c r="O1525" s="4"/>
      <c r="P1525" s="5">
        <f>IF(基本情報登録!$D$10="","",IF(基本情報登録!$D$10=登録データ!D1525,1,0))</f>
        <v>0</v>
      </c>
      <c r="Q1525" s="3"/>
      <c r="R1525" s="3"/>
    </row>
    <row r="1526" spans="1:18" x14ac:dyDescent="0.25">
      <c r="A1526" s="158">
        <v>1667</v>
      </c>
      <c r="B1526" s="159" t="s">
        <v>4214</v>
      </c>
      <c r="C1526" s="159" t="s">
        <v>4215</v>
      </c>
      <c r="D1526" s="159" t="s">
        <v>202</v>
      </c>
      <c r="E1526" s="159" t="s">
        <v>188</v>
      </c>
      <c r="F1526" s="163" t="s">
        <v>143</v>
      </c>
      <c r="G1526" s="163" t="s">
        <v>2750</v>
      </c>
      <c r="H1526" s="4"/>
      <c r="I1526" s="4"/>
      <c r="J1526" s="4"/>
      <c r="K1526" s="4"/>
      <c r="L1526" s="4"/>
      <c r="M1526" s="4"/>
      <c r="N1526" s="4"/>
      <c r="O1526" s="4"/>
      <c r="P1526" s="5">
        <f>IF(基本情報登録!$D$10="","",IF(基本情報登録!$D$10=登録データ!D1526,1,0))</f>
        <v>0</v>
      </c>
      <c r="Q1526" s="3"/>
      <c r="R1526" s="3"/>
    </row>
    <row r="1527" spans="1:18" x14ac:dyDescent="0.25">
      <c r="A1527" s="158">
        <v>1668</v>
      </c>
      <c r="B1527" s="159" t="s">
        <v>2861</v>
      </c>
      <c r="C1527" s="159" t="s">
        <v>2862</v>
      </c>
      <c r="D1527" s="159" t="s">
        <v>393</v>
      </c>
      <c r="E1527" s="159" t="s">
        <v>60</v>
      </c>
      <c r="F1527" s="163" t="s">
        <v>87</v>
      </c>
      <c r="G1527" s="163" t="s">
        <v>2758</v>
      </c>
      <c r="H1527" s="4"/>
      <c r="I1527" s="4"/>
      <c r="J1527" s="4"/>
      <c r="K1527" s="4"/>
      <c r="L1527" s="4"/>
      <c r="M1527" s="4"/>
      <c r="N1527" s="4"/>
      <c r="O1527" s="4"/>
      <c r="P1527" s="5">
        <f>IF(基本情報登録!$D$10="","",IF(基本情報登録!$D$10=登録データ!D1527,1,0))</f>
        <v>0</v>
      </c>
      <c r="Q1527" s="3"/>
      <c r="R1527" s="3"/>
    </row>
    <row r="1528" spans="1:18" x14ac:dyDescent="0.25">
      <c r="A1528" s="158">
        <v>1669</v>
      </c>
      <c r="B1528" s="159" t="s">
        <v>2865</v>
      </c>
      <c r="C1528" s="159" t="s">
        <v>2866</v>
      </c>
      <c r="D1528" s="159" t="s">
        <v>393</v>
      </c>
      <c r="E1528" s="159" t="s">
        <v>60</v>
      </c>
      <c r="F1528" s="163" t="s">
        <v>37</v>
      </c>
      <c r="G1528" s="163" t="s">
        <v>920</v>
      </c>
      <c r="H1528" s="4"/>
      <c r="I1528" s="4"/>
      <c r="J1528" s="4"/>
      <c r="K1528" s="4"/>
      <c r="L1528" s="4"/>
      <c r="M1528" s="4"/>
      <c r="N1528" s="4"/>
      <c r="O1528" s="4"/>
      <c r="P1528" s="5">
        <f>IF(基本情報登録!$D$10="","",IF(基本情報登録!$D$10=登録データ!D1528,1,0))</f>
        <v>0</v>
      </c>
      <c r="Q1528" s="3"/>
      <c r="R1528" s="3"/>
    </row>
    <row r="1529" spans="1:18" x14ac:dyDescent="0.25">
      <c r="A1529" s="158">
        <v>1670</v>
      </c>
      <c r="B1529" s="159" t="s">
        <v>2868</v>
      </c>
      <c r="C1529" s="159" t="s">
        <v>2869</v>
      </c>
      <c r="D1529" s="159" t="s">
        <v>393</v>
      </c>
      <c r="E1529" s="159" t="s">
        <v>60</v>
      </c>
      <c r="F1529" s="163" t="s">
        <v>87</v>
      </c>
      <c r="G1529" s="163" t="s">
        <v>2753</v>
      </c>
      <c r="H1529" s="4"/>
      <c r="I1529" s="4"/>
      <c r="J1529" s="4"/>
      <c r="K1529" s="4"/>
      <c r="L1529" s="4"/>
      <c r="M1529" s="4"/>
      <c r="N1529" s="4"/>
      <c r="O1529" s="4"/>
      <c r="P1529" s="5">
        <f>IF(基本情報登録!$D$10="","",IF(基本情報登録!$D$10=登録データ!D1529,1,0))</f>
        <v>0</v>
      </c>
      <c r="Q1529" s="3"/>
      <c r="R1529" s="3"/>
    </row>
    <row r="1530" spans="1:18" x14ac:dyDescent="0.25">
      <c r="A1530" s="158">
        <v>1671</v>
      </c>
      <c r="B1530" s="159" t="s">
        <v>2870</v>
      </c>
      <c r="C1530" s="159" t="s">
        <v>2871</v>
      </c>
      <c r="D1530" s="159" t="s">
        <v>393</v>
      </c>
      <c r="E1530" s="159" t="s">
        <v>95</v>
      </c>
      <c r="F1530" s="163" t="s">
        <v>87</v>
      </c>
      <c r="G1530" s="163" t="s">
        <v>819</v>
      </c>
      <c r="H1530" s="4"/>
      <c r="I1530" s="4"/>
      <c r="J1530" s="4"/>
      <c r="K1530" s="4"/>
      <c r="L1530" s="4"/>
      <c r="M1530" s="4"/>
      <c r="N1530" s="4"/>
      <c r="O1530" s="4"/>
      <c r="P1530" s="5">
        <f>IF(基本情報登録!$D$10="","",IF(基本情報登録!$D$10=登録データ!D1530,1,0))</f>
        <v>0</v>
      </c>
      <c r="Q1530" s="3"/>
      <c r="R1530" s="3"/>
    </row>
    <row r="1531" spans="1:18" x14ac:dyDescent="0.25">
      <c r="A1531" s="158">
        <v>1672</v>
      </c>
      <c r="B1531" s="159" t="s">
        <v>2873</v>
      </c>
      <c r="C1531" s="159" t="s">
        <v>2874</v>
      </c>
      <c r="D1531" s="159" t="s">
        <v>393</v>
      </c>
      <c r="E1531" s="159" t="s">
        <v>95</v>
      </c>
      <c r="F1531" s="163" t="s">
        <v>87</v>
      </c>
      <c r="G1531" s="163" t="s">
        <v>4635</v>
      </c>
      <c r="H1531" s="4"/>
      <c r="I1531" s="4"/>
      <c r="J1531" s="4"/>
      <c r="K1531" s="4"/>
      <c r="L1531" s="4"/>
      <c r="M1531" s="4"/>
      <c r="N1531" s="4"/>
      <c r="O1531" s="4"/>
      <c r="P1531" s="5">
        <f>IF(基本情報登録!$D$10="","",IF(基本情報登録!$D$10=登録データ!D1531,1,0))</f>
        <v>0</v>
      </c>
      <c r="Q1531" s="3"/>
      <c r="R1531" s="3"/>
    </row>
    <row r="1532" spans="1:18" x14ac:dyDescent="0.25">
      <c r="A1532" s="158">
        <v>1673</v>
      </c>
      <c r="B1532" s="159" t="s">
        <v>2877</v>
      </c>
      <c r="C1532" s="159" t="s">
        <v>2878</v>
      </c>
      <c r="D1532" s="159" t="s">
        <v>393</v>
      </c>
      <c r="E1532" s="159" t="s">
        <v>95</v>
      </c>
      <c r="F1532" s="163" t="s">
        <v>52</v>
      </c>
      <c r="G1532" s="163" t="s">
        <v>533</v>
      </c>
      <c r="H1532" s="4"/>
      <c r="I1532" s="4"/>
      <c r="J1532" s="4"/>
      <c r="K1532" s="4"/>
      <c r="L1532" s="4"/>
      <c r="M1532" s="4"/>
      <c r="N1532" s="4"/>
      <c r="O1532" s="4"/>
      <c r="P1532" s="5">
        <f>IF(基本情報登録!$D$10="","",IF(基本情報登録!$D$10=登録データ!D1532,1,0))</f>
        <v>0</v>
      </c>
      <c r="Q1532" s="3"/>
      <c r="R1532" s="3"/>
    </row>
    <row r="1533" spans="1:18" x14ac:dyDescent="0.25">
      <c r="A1533" s="158">
        <v>1674</v>
      </c>
      <c r="B1533" s="159" t="s">
        <v>2879</v>
      </c>
      <c r="C1533" s="159" t="s">
        <v>2880</v>
      </c>
      <c r="D1533" s="159" t="s">
        <v>393</v>
      </c>
      <c r="E1533" s="159" t="s">
        <v>95</v>
      </c>
      <c r="F1533" s="163" t="s">
        <v>52</v>
      </c>
      <c r="G1533" s="163" t="s">
        <v>310</v>
      </c>
      <c r="H1533" s="4"/>
      <c r="I1533" s="4"/>
      <c r="J1533" s="4"/>
      <c r="K1533" s="4"/>
      <c r="L1533" s="4"/>
      <c r="M1533" s="4"/>
      <c r="N1533" s="4"/>
      <c r="O1533" s="4"/>
      <c r="P1533" s="5">
        <f>IF(基本情報登録!$D$10="","",IF(基本情報登録!$D$10=登録データ!D1533,1,0))</f>
        <v>0</v>
      </c>
      <c r="Q1533" s="3"/>
      <c r="R1533" s="3"/>
    </row>
    <row r="1534" spans="1:18" x14ac:dyDescent="0.25">
      <c r="A1534" s="158">
        <v>1675</v>
      </c>
      <c r="B1534" s="159" t="s">
        <v>2965</v>
      </c>
      <c r="C1534" s="159" t="s">
        <v>2966</v>
      </c>
      <c r="D1534" s="159" t="s">
        <v>393</v>
      </c>
      <c r="E1534" s="159" t="s">
        <v>188</v>
      </c>
      <c r="F1534" s="163" t="s">
        <v>166</v>
      </c>
      <c r="G1534" s="163" t="s">
        <v>507</v>
      </c>
      <c r="H1534" s="4"/>
      <c r="I1534" s="4"/>
      <c r="J1534" s="4"/>
      <c r="K1534" s="4"/>
      <c r="L1534" s="4"/>
      <c r="M1534" s="4"/>
      <c r="N1534" s="4"/>
      <c r="O1534" s="4"/>
      <c r="P1534" s="5">
        <f>IF(基本情報登録!$D$10="","",IF(基本情報登録!$D$10=登録データ!D1534,1,0))</f>
        <v>0</v>
      </c>
      <c r="Q1534" s="3"/>
      <c r="R1534" s="3"/>
    </row>
    <row r="1535" spans="1:18" x14ac:dyDescent="0.25">
      <c r="A1535" s="158">
        <v>1676</v>
      </c>
      <c r="B1535" s="159" t="s">
        <v>2748</v>
      </c>
      <c r="C1535" s="159" t="s">
        <v>2749</v>
      </c>
      <c r="D1535" s="159" t="s">
        <v>388</v>
      </c>
      <c r="E1535" s="159" t="s">
        <v>386</v>
      </c>
      <c r="F1535" s="163" t="s">
        <v>96</v>
      </c>
      <c r="G1535" s="163" t="s">
        <v>2735</v>
      </c>
      <c r="H1535" s="4"/>
      <c r="I1535" s="4"/>
      <c r="J1535" s="4"/>
      <c r="K1535" s="4"/>
      <c r="L1535" s="4"/>
      <c r="M1535" s="4"/>
      <c r="N1535" s="4"/>
      <c r="O1535" s="4"/>
      <c r="P1535" s="5">
        <f>IF(基本情報登録!$D$10="","",IF(基本情報登録!$D$10=登録データ!D1535,1,0))</f>
        <v>0</v>
      </c>
      <c r="Q1535" s="3"/>
      <c r="R1535" s="3"/>
    </row>
    <row r="1536" spans="1:18" x14ac:dyDescent="0.25">
      <c r="A1536" s="158">
        <v>1677</v>
      </c>
      <c r="B1536" s="159" t="s">
        <v>2756</v>
      </c>
      <c r="C1536" s="159" t="s">
        <v>2757</v>
      </c>
      <c r="D1536" s="159" t="s">
        <v>388</v>
      </c>
      <c r="E1536" s="159" t="s">
        <v>95</v>
      </c>
      <c r="F1536" s="163" t="s">
        <v>96</v>
      </c>
      <c r="G1536" s="163" t="s">
        <v>829</v>
      </c>
      <c r="H1536" s="4"/>
      <c r="I1536" s="4"/>
      <c r="J1536" s="4"/>
      <c r="K1536" s="4"/>
      <c r="L1536" s="4"/>
      <c r="M1536" s="4"/>
      <c r="N1536" s="4"/>
      <c r="O1536" s="4"/>
      <c r="P1536" s="5">
        <f>IF(基本情報登録!$D$10="","",IF(基本情報登録!$D$10=登録データ!D1536,1,0))</f>
        <v>0</v>
      </c>
      <c r="Q1536" s="3"/>
      <c r="R1536" s="3"/>
    </row>
    <row r="1537" spans="1:18" x14ac:dyDescent="0.25">
      <c r="A1537" s="158">
        <v>1678</v>
      </c>
      <c r="B1537" s="159" t="s">
        <v>4216</v>
      </c>
      <c r="C1537" s="159" t="s">
        <v>2998</v>
      </c>
      <c r="D1537" s="159" t="s">
        <v>388</v>
      </c>
      <c r="E1537" s="159" t="s">
        <v>188</v>
      </c>
      <c r="F1537" s="163" t="s">
        <v>52</v>
      </c>
      <c r="G1537" s="163" t="s">
        <v>2740</v>
      </c>
      <c r="H1537" s="4"/>
      <c r="I1537" s="4"/>
      <c r="J1537" s="4"/>
      <c r="K1537" s="4"/>
      <c r="L1537" s="4"/>
      <c r="M1537" s="4"/>
      <c r="N1537" s="4"/>
      <c r="O1537" s="4"/>
      <c r="P1537" s="5">
        <f>IF(基本情報登録!$D$10="","",IF(基本情報登録!$D$10=登録データ!D1537,1,0))</f>
        <v>0</v>
      </c>
      <c r="Q1537" s="3"/>
      <c r="R1537" s="3"/>
    </row>
    <row r="1538" spans="1:18" x14ac:dyDescent="0.25">
      <c r="A1538" s="158">
        <v>1679</v>
      </c>
      <c r="B1538" s="159" t="s">
        <v>2751</v>
      </c>
      <c r="C1538" s="159" t="s">
        <v>2752</v>
      </c>
      <c r="D1538" s="159" t="s">
        <v>388</v>
      </c>
      <c r="E1538" s="159" t="s">
        <v>95</v>
      </c>
      <c r="F1538" s="163" t="s">
        <v>118</v>
      </c>
      <c r="G1538" s="163" t="s">
        <v>757</v>
      </c>
      <c r="H1538" s="4"/>
      <c r="I1538" s="4"/>
      <c r="J1538" s="4"/>
      <c r="K1538" s="4"/>
      <c r="L1538" s="4"/>
      <c r="M1538" s="4"/>
      <c r="N1538" s="4"/>
      <c r="O1538" s="4"/>
      <c r="P1538" s="5">
        <f>IF(基本情報登録!$D$10="","",IF(基本情報登録!$D$10=登録データ!D1538,1,0))</f>
        <v>0</v>
      </c>
      <c r="Q1538" s="3"/>
      <c r="R1538" s="3"/>
    </row>
    <row r="1539" spans="1:18" x14ac:dyDescent="0.25">
      <c r="A1539" s="158">
        <v>1680</v>
      </c>
      <c r="B1539" s="159" t="s">
        <v>2754</v>
      </c>
      <c r="C1539" s="159" t="s">
        <v>2755</v>
      </c>
      <c r="D1539" s="159" t="s">
        <v>388</v>
      </c>
      <c r="E1539" s="159" t="s">
        <v>95</v>
      </c>
      <c r="F1539" s="163" t="s">
        <v>96</v>
      </c>
      <c r="G1539" s="163" t="s">
        <v>999</v>
      </c>
      <c r="H1539" s="4"/>
      <c r="I1539" s="4"/>
      <c r="J1539" s="4"/>
      <c r="K1539" s="4"/>
      <c r="L1539" s="4"/>
      <c r="M1539" s="4"/>
      <c r="N1539" s="4"/>
      <c r="O1539" s="4"/>
      <c r="P1539" s="5">
        <f>IF(基本情報登録!$D$10="","",IF(基本情報登録!$D$10=登録データ!D1539,1,0))</f>
        <v>0</v>
      </c>
      <c r="Q1539" s="3"/>
      <c r="R1539" s="3"/>
    </row>
    <row r="1540" spans="1:18" x14ac:dyDescent="0.25">
      <c r="A1540" s="158">
        <v>1681</v>
      </c>
      <c r="B1540" s="159" t="s">
        <v>4217</v>
      </c>
      <c r="C1540" s="159" t="s">
        <v>4218</v>
      </c>
      <c r="D1540" s="159" t="s">
        <v>388</v>
      </c>
      <c r="E1540" s="159" t="s">
        <v>989</v>
      </c>
      <c r="F1540" s="163" t="s">
        <v>52</v>
      </c>
      <c r="G1540" s="163" t="s">
        <v>1369</v>
      </c>
      <c r="H1540" s="4"/>
      <c r="I1540" s="4"/>
      <c r="J1540" s="4"/>
      <c r="K1540" s="4"/>
      <c r="L1540" s="4"/>
      <c r="M1540" s="4"/>
      <c r="N1540" s="4"/>
      <c r="O1540" s="4"/>
      <c r="P1540" s="5">
        <f>IF(基本情報登録!$D$10="","",IF(基本情報登録!$D$10=登録データ!D1540,1,0))</f>
        <v>0</v>
      </c>
      <c r="Q1540" s="3"/>
      <c r="R1540" s="3"/>
    </row>
    <row r="1541" spans="1:18" x14ac:dyDescent="0.25">
      <c r="A1541" s="158">
        <v>1682</v>
      </c>
      <c r="B1541" s="159" t="s">
        <v>4219</v>
      </c>
      <c r="C1541" s="159" t="s">
        <v>4220</v>
      </c>
      <c r="D1541" s="159" t="s">
        <v>388</v>
      </c>
      <c r="E1541" s="159" t="s">
        <v>60</v>
      </c>
      <c r="F1541" s="163" t="s">
        <v>52</v>
      </c>
      <c r="G1541" s="163" t="s">
        <v>4636</v>
      </c>
      <c r="H1541" s="4"/>
      <c r="I1541" s="4"/>
      <c r="J1541" s="4"/>
      <c r="K1541" s="4"/>
      <c r="L1541" s="4"/>
      <c r="M1541" s="4"/>
      <c r="N1541" s="4"/>
      <c r="O1541" s="4"/>
      <c r="P1541" s="5">
        <f>IF(基本情報登録!$D$10="","",IF(基本情報登録!$D$10=登録データ!D1541,1,0))</f>
        <v>0</v>
      </c>
      <c r="Q1541" s="3"/>
      <c r="R1541" s="3"/>
    </row>
    <row r="1542" spans="1:18" x14ac:dyDescent="0.25">
      <c r="A1542" s="158">
        <v>1683</v>
      </c>
      <c r="B1542" s="159" t="s">
        <v>2475</v>
      </c>
      <c r="C1542" s="159" t="s">
        <v>2476</v>
      </c>
      <c r="D1542" s="159" t="s">
        <v>350</v>
      </c>
      <c r="E1542" s="159" t="s">
        <v>60</v>
      </c>
      <c r="F1542" s="163" t="s">
        <v>28</v>
      </c>
      <c r="G1542" s="163" t="s">
        <v>1684</v>
      </c>
      <c r="H1542" s="4"/>
      <c r="I1542" s="4"/>
      <c r="J1542" s="4"/>
      <c r="K1542" s="4"/>
      <c r="L1542" s="4"/>
      <c r="M1542" s="4"/>
      <c r="N1542" s="4"/>
      <c r="O1542" s="4"/>
      <c r="P1542" s="5">
        <f>IF(基本情報登録!$D$10="","",IF(基本情報登録!$D$10=登録データ!D1542,1,0))</f>
        <v>0</v>
      </c>
      <c r="Q1542" s="3"/>
      <c r="R1542" s="3"/>
    </row>
    <row r="1543" spans="1:18" x14ac:dyDescent="0.25">
      <c r="A1543" s="158">
        <v>1684</v>
      </c>
      <c r="B1543" s="159" t="s">
        <v>2477</v>
      </c>
      <c r="C1543" s="159" t="s">
        <v>2478</v>
      </c>
      <c r="D1543" s="159" t="s">
        <v>350</v>
      </c>
      <c r="E1543" s="159" t="s">
        <v>95</v>
      </c>
      <c r="F1543" s="163" t="s">
        <v>131</v>
      </c>
      <c r="G1543" s="163" t="s">
        <v>1032</v>
      </c>
      <c r="H1543" s="4"/>
      <c r="I1543" s="4"/>
      <c r="J1543" s="4"/>
      <c r="K1543" s="4"/>
      <c r="L1543" s="4"/>
      <c r="M1543" s="4"/>
      <c r="N1543" s="4"/>
      <c r="O1543" s="4"/>
      <c r="P1543" s="5">
        <f>IF(基本情報登録!$D$10="","",IF(基本情報登録!$D$10=登録データ!D1543,1,0))</f>
        <v>0</v>
      </c>
      <c r="Q1543" s="3"/>
      <c r="R1543" s="3"/>
    </row>
    <row r="1544" spans="1:18" x14ac:dyDescent="0.25">
      <c r="A1544" s="163">
        <v>1685</v>
      </c>
      <c r="B1544" s="163" t="s">
        <v>2733</v>
      </c>
      <c r="C1544" s="163" t="s">
        <v>2734</v>
      </c>
      <c r="D1544" s="163" t="s">
        <v>89</v>
      </c>
      <c r="E1544" s="163" t="s">
        <v>188</v>
      </c>
      <c r="F1544" s="163" t="s">
        <v>52</v>
      </c>
      <c r="G1544" s="163" t="s">
        <v>4637</v>
      </c>
      <c r="H1544" s="4"/>
      <c r="I1544" s="4"/>
      <c r="J1544" s="4"/>
      <c r="K1544" s="4"/>
      <c r="L1544" s="4"/>
      <c r="M1544" s="4"/>
      <c r="N1544" s="4"/>
      <c r="O1544" s="4"/>
      <c r="P1544" s="5">
        <f>IF(基本情報登録!$D$10="","",IF(基本情報登録!$D$10=登録データ!D1544,1,0))</f>
        <v>0</v>
      </c>
      <c r="Q1544" s="3"/>
      <c r="R1544" s="3"/>
    </row>
    <row r="1545" spans="1:18" x14ac:dyDescent="0.25">
      <c r="A1545" s="163">
        <v>1686</v>
      </c>
      <c r="B1545" s="163" t="s">
        <v>2736</v>
      </c>
      <c r="C1545" s="163" t="s">
        <v>2737</v>
      </c>
      <c r="D1545" s="163" t="s">
        <v>89</v>
      </c>
      <c r="E1545" s="163" t="s">
        <v>188</v>
      </c>
      <c r="F1545" s="163" t="s">
        <v>166</v>
      </c>
      <c r="G1545" s="163" t="s">
        <v>296</v>
      </c>
      <c r="H1545" s="4"/>
      <c r="I1545" s="4"/>
      <c r="J1545" s="4"/>
      <c r="K1545" s="4"/>
      <c r="L1545" s="4"/>
      <c r="M1545" s="4"/>
      <c r="N1545" s="4"/>
      <c r="O1545" s="4"/>
      <c r="P1545" s="5">
        <f>IF(基本情報登録!$D$10="","",IF(基本情報登録!$D$10=登録データ!D1545,1,0))</f>
        <v>0</v>
      </c>
      <c r="Q1545" s="3"/>
      <c r="R1545" s="3"/>
    </row>
    <row r="1546" spans="1:18" x14ac:dyDescent="0.25">
      <c r="A1546" s="163">
        <v>1687</v>
      </c>
      <c r="B1546" s="163" t="s">
        <v>2738</v>
      </c>
      <c r="C1546" s="163" t="s">
        <v>2739</v>
      </c>
      <c r="D1546" s="163" t="s">
        <v>89</v>
      </c>
      <c r="E1546" s="163" t="s">
        <v>188</v>
      </c>
      <c r="F1546" s="163" t="s">
        <v>131</v>
      </c>
      <c r="G1546" s="163" t="s">
        <v>2504</v>
      </c>
      <c r="H1546" s="4"/>
      <c r="I1546" s="4"/>
      <c r="J1546" s="4"/>
      <c r="K1546" s="4"/>
      <c r="L1546" s="4"/>
      <c r="M1546" s="4"/>
      <c r="N1546" s="4"/>
      <c r="O1546" s="4"/>
      <c r="P1546" s="5">
        <f>IF(基本情報登録!$D$10="","",IF(基本情報登録!$D$10=登録データ!D1546,1,0))</f>
        <v>0</v>
      </c>
      <c r="Q1546" s="3"/>
      <c r="R1546" s="3"/>
    </row>
    <row r="1547" spans="1:18" x14ac:dyDescent="0.25">
      <c r="A1547" s="163">
        <v>1688</v>
      </c>
      <c r="B1547" s="163" t="s">
        <v>2741</v>
      </c>
      <c r="C1547" s="163" t="s">
        <v>2742</v>
      </c>
      <c r="D1547" s="163" t="s">
        <v>89</v>
      </c>
      <c r="E1547" s="163" t="s">
        <v>188</v>
      </c>
      <c r="F1547" s="163" t="s">
        <v>166</v>
      </c>
      <c r="G1547" s="163" t="s">
        <v>296</v>
      </c>
      <c r="H1547" s="4"/>
      <c r="I1547" s="4"/>
      <c r="J1547" s="4"/>
      <c r="K1547" s="4"/>
      <c r="L1547" s="4"/>
      <c r="M1547" s="4"/>
      <c r="N1547" s="4"/>
      <c r="O1547" s="4"/>
      <c r="P1547" s="5">
        <f>IF(基本情報登録!$D$10="","",IF(基本情報登録!$D$10=登録データ!D1547,1,0))</f>
        <v>0</v>
      </c>
      <c r="Q1547" s="3"/>
      <c r="R1547" s="3"/>
    </row>
    <row r="1548" spans="1:18" x14ac:dyDescent="0.25">
      <c r="A1548" s="163">
        <v>1689</v>
      </c>
      <c r="B1548" s="163" t="s">
        <v>2743</v>
      </c>
      <c r="C1548" s="163" t="s">
        <v>2744</v>
      </c>
      <c r="D1548" s="163" t="s">
        <v>89</v>
      </c>
      <c r="E1548" s="163" t="s">
        <v>188</v>
      </c>
      <c r="F1548" s="163" t="s">
        <v>52</v>
      </c>
      <c r="G1548" s="163" t="s">
        <v>2764</v>
      </c>
      <c r="H1548" s="4"/>
      <c r="I1548" s="4"/>
      <c r="J1548" s="4"/>
      <c r="K1548" s="4"/>
      <c r="L1548" s="4"/>
      <c r="M1548" s="4"/>
      <c r="N1548" s="4"/>
      <c r="O1548" s="4"/>
      <c r="P1548" s="5">
        <f>IF(基本情報登録!$D$10="","",IF(基本情報登録!$D$10=登録データ!D1548,1,0))</f>
        <v>0</v>
      </c>
      <c r="Q1548" s="3"/>
      <c r="R1548" s="3"/>
    </row>
    <row r="1549" spans="1:18" x14ac:dyDescent="0.25">
      <c r="A1549" s="163">
        <v>1690</v>
      </c>
      <c r="B1549" s="163" t="s">
        <v>4221</v>
      </c>
      <c r="C1549" s="163" t="s">
        <v>4222</v>
      </c>
      <c r="D1549" s="163" t="s">
        <v>89</v>
      </c>
      <c r="E1549" s="163" t="s">
        <v>989</v>
      </c>
      <c r="F1549" s="163" t="s">
        <v>166</v>
      </c>
      <c r="G1549" s="163" t="s">
        <v>512</v>
      </c>
      <c r="H1549" s="4"/>
      <c r="I1549" s="4"/>
      <c r="J1549" s="4"/>
      <c r="K1549" s="4"/>
      <c r="L1549" s="4"/>
      <c r="M1549" s="4"/>
      <c r="N1549" s="4"/>
      <c r="O1549" s="4"/>
      <c r="P1549" s="5">
        <f>IF(基本情報登録!$D$10="","",IF(基本情報登録!$D$10=登録データ!D1549,1,0))</f>
        <v>0</v>
      </c>
      <c r="Q1549" s="3"/>
      <c r="R1549" s="3"/>
    </row>
    <row r="1550" spans="1:18" x14ac:dyDescent="0.25">
      <c r="A1550" s="163">
        <v>1691</v>
      </c>
      <c r="B1550" s="163" t="s">
        <v>4223</v>
      </c>
      <c r="C1550" s="163" t="s">
        <v>4224</v>
      </c>
      <c r="D1550" s="163" t="s">
        <v>89</v>
      </c>
      <c r="E1550" s="163" t="s">
        <v>989</v>
      </c>
      <c r="F1550" s="163" t="s">
        <v>131</v>
      </c>
      <c r="G1550" s="163" t="s">
        <v>1522</v>
      </c>
      <c r="H1550" s="4"/>
      <c r="I1550" s="4"/>
      <c r="J1550" s="4"/>
      <c r="K1550" s="4"/>
      <c r="L1550" s="4"/>
      <c r="M1550" s="4"/>
      <c r="N1550" s="4"/>
      <c r="O1550" s="4"/>
      <c r="P1550" s="5">
        <f>IF(基本情報登録!$D$10="","",IF(基本情報登録!$D$10=登録データ!D1550,1,0))</f>
        <v>0</v>
      </c>
      <c r="Q1550" s="3"/>
      <c r="R1550" s="3"/>
    </row>
    <row r="1551" spans="1:18" x14ac:dyDescent="0.25">
      <c r="A1551" s="163">
        <v>1692</v>
      </c>
      <c r="B1551" s="163" t="s">
        <v>4225</v>
      </c>
      <c r="C1551" s="163" t="s">
        <v>4226</v>
      </c>
      <c r="D1551" s="163" t="s">
        <v>89</v>
      </c>
      <c r="E1551" s="163" t="s">
        <v>989</v>
      </c>
      <c r="F1551" s="163" t="s">
        <v>131</v>
      </c>
      <c r="G1551" s="163" t="s">
        <v>1099</v>
      </c>
      <c r="H1551" s="4"/>
      <c r="I1551" s="4"/>
      <c r="J1551" s="4"/>
      <c r="K1551" s="4"/>
      <c r="L1551" s="4"/>
      <c r="M1551" s="4"/>
      <c r="N1551" s="4"/>
      <c r="O1551" s="4"/>
      <c r="P1551" s="5">
        <f>IF(基本情報登録!$D$10="","",IF(基本情報登録!$D$10=登録データ!D1551,1,0))</f>
        <v>0</v>
      </c>
      <c r="Q1551" s="3"/>
      <c r="R1551" s="3"/>
    </row>
    <row r="1552" spans="1:18" x14ac:dyDescent="0.25">
      <c r="A1552" s="163">
        <v>1693</v>
      </c>
      <c r="B1552" s="163" t="s">
        <v>4227</v>
      </c>
      <c r="C1552" s="163" t="s">
        <v>4228</v>
      </c>
      <c r="D1552" s="163" t="s">
        <v>89</v>
      </c>
      <c r="E1552" s="163" t="s">
        <v>989</v>
      </c>
      <c r="F1552" s="163" t="s">
        <v>131</v>
      </c>
      <c r="G1552" s="163" t="s">
        <v>737</v>
      </c>
      <c r="H1552" s="4"/>
      <c r="I1552" s="4"/>
      <c r="J1552" s="4"/>
      <c r="K1552" s="4"/>
      <c r="L1552" s="4"/>
      <c r="M1552" s="4"/>
      <c r="N1552" s="4"/>
      <c r="O1552" s="4"/>
      <c r="P1552" s="5">
        <f>IF(基本情報登録!$D$10="","",IF(基本情報登録!$D$10=登録データ!D1552,1,0))</f>
        <v>0</v>
      </c>
      <c r="Q1552" s="3"/>
      <c r="R1552" s="3"/>
    </row>
    <row r="1553" spans="1:18" x14ac:dyDescent="0.25">
      <c r="A1553" s="163">
        <v>1694</v>
      </c>
      <c r="B1553" s="163" t="s">
        <v>4229</v>
      </c>
      <c r="C1553" s="163" t="s">
        <v>4230</v>
      </c>
      <c r="D1553" s="163" t="s">
        <v>89</v>
      </c>
      <c r="E1553" s="163" t="s">
        <v>989</v>
      </c>
      <c r="F1553" s="163" t="s">
        <v>131</v>
      </c>
      <c r="G1553" s="163" t="s">
        <v>2773</v>
      </c>
      <c r="H1553" s="4"/>
      <c r="I1553" s="4"/>
      <c r="J1553" s="4"/>
      <c r="K1553" s="4"/>
      <c r="L1553" s="4"/>
      <c r="M1553" s="4"/>
      <c r="N1553" s="4"/>
      <c r="O1553" s="4"/>
      <c r="P1553" s="5">
        <f>IF(基本情報登録!$D$10="","",IF(基本情報登録!$D$10=登録データ!D1553,1,0))</f>
        <v>0</v>
      </c>
      <c r="Q1553" s="3"/>
      <c r="R1553" s="3"/>
    </row>
    <row r="1554" spans="1:18" x14ac:dyDescent="0.25">
      <c r="A1554" s="163">
        <v>1695</v>
      </c>
      <c r="B1554" s="163" t="s">
        <v>2498</v>
      </c>
      <c r="C1554" s="163" t="s">
        <v>2499</v>
      </c>
      <c r="D1554" s="163" t="s">
        <v>221</v>
      </c>
      <c r="E1554" s="163">
        <v>4</v>
      </c>
      <c r="F1554" s="163" t="s">
        <v>131</v>
      </c>
      <c r="G1554" s="163" t="s">
        <v>2524</v>
      </c>
      <c r="H1554" s="4"/>
      <c r="I1554" s="4"/>
      <c r="J1554" s="4"/>
      <c r="K1554" s="4"/>
      <c r="L1554" s="4"/>
      <c r="M1554" s="4"/>
      <c r="N1554" s="4"/>
      <c r="O1554" s="4"/>
      <c r="P1554" s="5">
        <f>IF(基本情報登録!$D$10="","",IF(基本情報登録!$D$10=登録データ!D1554,1,0))</f>
        <v>0</v>
      </c>
      <c r="Q1554" s="3"/>
      <c r="R1554" s="3"/>
    </row>
    <row r="1555" spans="1:18" x14ac:dyDescent="0.25">
      <c r="A1555" s="163">
        <v>1696</v>
      </c>
      <c r="B1555" s="163" t="s">
        <v>2502</v>
      </c>
      <c r="C1555" s="163" t="s">
        <v>2503</v>
      </c>
      <c r="D1555" s="163" t="s">
        <v>221</v>
      </c>
      <c r="E1555" s="163" t="s">
        <v>60</v>
      </c>
      <c r="F1555" s="163" t="s">
        <v>131</v>
      </c>
      <c r="G1555" s="163" t="s">
        <v>1780</v>
      </c>
      <c r="H1555" s="4"/>
      <c r="I1555" s="4"/>
      <c r="J1555" s="4"/>
      <c r="K1555" s="4"/>
      <c r="L1555" s="4"/>
      <c r="M1555" s="4"/>
      <c r="N1555" s="4"/>
      <c r="O1555" s="4"/>
      <c r="P1555" s="5">
        <f>IF(基本情報登録!$D$10="","",IF(基本情報登録!$D$10=登録データ!D1555,1,0))</f>
        <v>0</v>
      </c>
      <c r="Q1555" s="3"/>
      <c r="R1555" s="3"/>
    </row>
    <row r="1556" spans="1:18" x14ac:dyDescent="0.25">
      <c r="A1556" s="163">
        <v>1697</v>
      </c>
      <c r="B1556" s="163" t="s">
        <v>2512</v>
      </c>
      <c r="C1556" s="163" t="s">
        <v>2513</v>
      </c>
      <c r="D1556" s="163" t="s">
        <v>232</v>
      </c>
      <c r="E1556" s="163" t="s">
        <v>60</v>
      </c>
      <c r="F1556" s="163" t="s">
        <v>52</v>
      </c>
      <c r="G1556" s="163" t="s">
        <v>2548</v>
      </c>
      <c r="H1556" s="4"/>
      <c r="I1556" s="4"/>
      <c r="J1556" s="4"/>
      <c r="K1556" s="4"/>
      <c r="L1556" s="4"/>
      <c r="M1556" s="4"/>
      <c r="N1556" s="4"/>
      <c r="O1556" s="4"/>
      <c r="P1556" s="5">
        <f>IF(基本情報登録!$D$10="","",IF(基本情報登録!$D$10=登録データ!D1556,1,0))</f>
        <v>0</v>
      </c>
      <c r="Q1556" s="3"/>
      <c r="R1556" s="3"/>
    </row>
    <row r="1557" spans="1:18" x14ac:dyDescent="0.25">
      <c r="A1557" s="163">
        <v>1698</v>
      </c>
      <c r="B1557" s="163" t="s">
        <v>2762</v>
      </c>
      <c r="C1557" s="163" t="s">
        <v>2763</v>
      </c>
      <c r="D1557" s="163" t="s">
        <v>232</v>
      </c>
      <c r="E1557" s="163" t="s">
        <v>95</v>
      </c>
      <c r="F1557" s="163" t="s">
        <v>37</v>
      </c>
      <c r="G1557" s="163" t="s">
        <v>4638</v>
      </c>
      <c r="H1557" s="4"/>
      <c r="I1557" s="4"/>
      <c r="J1557" s="4"/>
      <c r="K1557" s="4"/>
      <c r="L1557" s="4"/>
      <c r="M1557" s="4"/>
      <c r="N1557" s="4"/>
      <c r="O1557" s="4"/>
      <c r="P1557" s="5">
        <f>IF(基本情報登録!$D$10="","",IF(基本情報登録!$D$10=登録データ!D1557,1,0))</f>
        <v>0</v>
      </c>
      <c r="Q1557" s="3"/>
      <c r="R1557" s="3"/>
    </row>
    <row r="1558" spans="1:18" x14ac:dyDescent="0.25">
      <c r="A1558" s="163">
        <v>1699</v>
      </c>
      <c r="B1558" s="163" t="s">
        <v>2976</v>
      </c>
      <c r="C1558" s="163" t="s">
        <v>2977</v>
      </c>
      <c r="D1558" s="163" t="s">
        <v>232</v>
      </c>
      <c r="E1558" s="163" t="s">
        <v>188</v>
      </c>
      <c r="F1558" s="163" t="s">
        <v>1992</v>
      </c>
      <c r="G1558" s="163" t="s">
        <v>1750</v>
      </c>
      <c r="H1558" s="4"/>
      <c r="I1558" s="4"/>
      <c r="J1558" s="4"/>
      <c r="K1558" s="4"/>
      <c r="L1558" s="4"/>
      <c r="M1558" s="4"/>
      <c r="N1558" s="4"/>
      <c r="O1558" s="4"/>
      <c r="P1558" s="5">
        <f>IF(基本情報登録!$D$10="","",IF(基本情報登録!$D$10=登録データ!D1558,1,0))</f>
        <v>0</v>
      </c>
      <c r="Q1558" s="3"/>
      <c r="R1558" s="3"/>
    </row>
    <row r="1559" spans="1:18" x14ac:dyDescent="0.25">
      <c r="A1559" s="163">
        <v>1700</v>
      </c>
      <c r="B1559" s="163" t="s">
        <v>2765</v>
      </c>
      <c r="C1559" s="163" t="s">
        <v>2766</v>
      </c>
      <c r="D1559" s="163" t="s">
        <v>243</v>
      </c>
      <c r="E1559" s="163" t="s">
        <v>60</v>
      </c>
      <c r="F1559" s="163" t="s">
        <v>52</v>
      </c>
      <c r="G1559" s="163" t="s">
        <v>2553</v>
      </c>
      <c r="H1559" s="4"/>
      <c r="I1559" s="4"/>
      <c r="J1559" s="4"/>
      <c r="K1559" s="4"/>
      <c r="L1559" s="4"/>
      <c r="M1559" s="4"/>
      <c r="N1559" s="4"/>
      <c r="O1559" s="4"/>
      <c r="P1559" s="5">
        <f>IF(基本情報登録!$D$10="","",IF(基本情報登録!$D$10=登録データ!D1559,1,0))</f>
        <v>0</v>
      </c>
      <c r="Q1559" s="3"/>
      <c r="R1559" s="3"/>
    </row>
    <row r="1560" spans="1:18" x14ac:dyDescent="0.25">
      <c r="A1560" s="163">
        <v>1701</v>
      </c>
      <c r="B1560" s="163" t="s">
        <v>2767</v>
      </c>
      <c r="C1560" s="163" t="s">
        <v>2768</v>
      </c>
      <c r="D1560" s="163" t="s">
        <v>243</v>
      </c>
      <c r="E1560" s="163" t="s">
        <v>60</v>
      </c>
      <c r="F1560" s="163" t="s">
        <v>61</v>
      </c>
      <c r="G1560" s="163" t="s">
        <v>4530</v>
      </c>
      <c r="H1560" s="4"/>
      <c r="I1560" s="4"/>
      <c r="J1560" s="4"/>
      <c r="K1560" s="4"/>
      <c r="L1560" s="4"/>
      <c r="M1560" s="4"/>
      <c r="N1560" s="4"/>
      <c r="O1560" s="4"/>
      <c r="P1560" s="5">
        <f>IF(基本情報登録!$D$10="","",IF(基本情報登録!$D$10=登録データ!D1560,1,0))</f>
        <v>0</v>
      </c>
      <c r="Q1560" s="3"/>
      <c r="R1560" s="3"/>
    </row>
    <row r="1561" spans="1:18" x14ac:dyDescent="0.25">
      <c r="A1561" s="163">
        <v>1702</v>
      </c>
      <c r="B1561" s="163" t="s">
        <v>2769</v>
      </c>
      <c r="C1561" s="163" t="s">
        <v>2770</v>
      </c>
      <c r="D1561" s="163" t="s">
        <v>243</v>
      </c>
      <c r="E1561" s="163" t="s">
        <v>188</v>
      </c>
      <c r="F1561" s="163" t="s">
        <v>52</v>
      </c>
      <c r="G1561" s="163" t="s">
        <v>2562</v>
      </c>
      <c r="H1561" s="4"/>
      <c r="I1561" s="4"/>
      <c r="J1561" s="4"/>
      <c r="K1561" s="4"/>
      <c r="L1561" s="4"/>
      <c r="M1561" s="4"/>
      <c r="N1561" s="4"/>
      <c r="O1561" s="4"/>
      <c r="P1561" s="5">
        <f>IF(基本情報登録!$D$10="","",IF(基本情報登録!$D$10=登録データ!D1561,1,0))</f>
        <v>0</v>
      </c>
      <c r="Q1561" s="3"/>
      <c r="R1561" s="3"/>
    </row>
    <row r="1562" spans="1:18" x14ac:dyDescent="0.25">
      <c r="A1562" s="163">
        <v>1703</v>
      </c>
      <c r="B1562" s="163" t="s">
        <v>2771</v>
      </c>
      <c r="C1562" s="163" t="s">
        <v>2772</v>
      </c>
      <c r="D1562" s="163" t="s">
        <v>243</v>
      </c>
      <c r="E1562" s="163" t="s">
        <v>188</v>
      </c>
      <c r="F1562" s="163" t="s">
        <v>52</v>
      </c>
      <c r="G1562" s="163" t="s">
        <v>636</v>
      </c>
      <c r="H1562" s="4"/>
      <c r="I1562" s="4"/>
      <c r="J1562" s="4"/>
      <c r="K1562" s="4"/>
      <c r="L1562" s="4"/>
      <c r="M1562" s="4"/>
      <c r="N1562" s="4"/>
      <c r="O1562" s="4"/>
      <c r="P1562" s="5">
        <f>IF(基本情報登録!$D$10="","",IF(基本情報登録!$D$10=登録データ!D1562,1,0))</f>
        <v>0</v>
      </c>
      <c r="Q1562" s="3"/>
      <c r="R1562" s="3"/>
    </row>
    <row r="1563" spans="1:18" x14ac:dyDescent="0.25">
      <c r="A1563" s="163">
        <v>1704</v>
      </c>
      <c r="B1563" s="163" t="s">
        <v>4231</v>
      </c>
      <c r="C1563" s="163" t="s">
        <v>4232</v>
      </c>
      <c r="D1563" s="163" t="s">
        <v>243</v>
      </c>
      <c r="E1563" s="163" t="s">
        <v>989</v>
      </c>
      <c r="F1563" s="164" t="s">
        <v>1423</v>
      </c>
      <c r="G1563" s="164" t="s">
        <v>2126</v>
      </c>
      <c r="H1563" s="4"/>
      <c r="I1563" s="4"/>
      <c r="J1563" s="4"/>
      <c r="K1563" s="4"/>
      <c r="L1563" s="4"/>
      <c r="M1563" s="4"/>
      <c r="N1563" s="4"/>
      <c r="O1563" s="4"/>
      <c r="P1563" s="5">
        <f>IF(基本情報登録!$D$10="","",IF(基本情報登録!$D$10=登録データ!D1563,1,0))</f>
        <v>0</v>
      </c>
      <c r="Q1563" s="3"/>
      <c r="R1563" s="3"/>
    </row>
    <row r="1564" spans="1:18" x14ac:dyDescent="0.25">
      <c r="A1564" s="163">
        <v>1705</v>
      </c>
      <c r="B1564" s="163" t="s">
        <v>4233</v>
      </c>
      <c r="C1564" s="163" t="s">
        <v>4234</v>
      </c>
      <c r="D1564" s="163" t="s">
        <v>243</v>
      </c>
      <c r="E1564" s="163" t="s">
        <v>989</v>
      </c>
      <c r="F1564" s="164" t="s">
        <v>96</v>
      </c>
      <c r="G1564" s="164" t="s">
        <v>829</v>
      </c>
      <c r="H1564" s="4"/>
      <c r="I1564" s="4"/>
      <c r="J1564" s="4"/>
      <c r="K1564" s="4"/>
      <c r="L1564" s="4"/>
      <c r="M1564" s="4"/>
      <c r="N1564" s="4"/>
      <c r="O1564" s="4"/>
      <c r="P1564" s="5">
        <f>IF(基本情報登録!$D$10="","",IF(基本情報登録!$D$10=登録データ!D1564,1,0))</f>
        <v>0</v>
      </c>
      <c r="Q1564" s="3"/>
      <c r="R1564" s="3"/>
    </row>
    <row r="1565" spans="1:18" x14ac:dyDescent="0.25">
      <c r="A1565" s="163">
        <v>1706</v>
      </c>
      <c r="B1565" s="163" t="s">
        <v>2601</v>
      </c>
      <c r="C1565" s="163" t="s">
        <v>2602</v>
      </c>
      <c r="D1565" s="163" t="s">
        <v>357</v>
      </c>
      <c r="E1565" s="163" t="s">
        <v>95</v>
      </c>
      <c r="F1565" s="164" t="s">
        <v>52</v>
      </c>
      <c r="G1565" s="164" t="s">
        <v>1132</v>
      </c>
      <c r="H1565" s="4"/>
      <c r="I1565" s="4"/>
      <c r="J1565" s="4"/>
      <c r="K1565" s="4"/>
      <c r="L1565" s="4"/>
      <c r="M1565" s="4"/>
      <c r="N1565" s="4"/>
      <c r="O1565" s="4"/>
      <c r="P1565" s="5">
        <f>IF(基本情報登録!$D$10="","",IF(基本情報登録!$D$10=登録データ!D1565,1,0))</f>
        <v>0</v>
      </c>
      <c r="Q1565" s="3"/>
      <c r="R1565" s="3"/>
    </row>
    <row r="1566" spans="1:18" x14ac:dyDescent="0.25">
      <c r="A1566" s="163">
        <v>1707</v>
      </c>
      <c r="B1566" s="163" t="s">
        <v>4235</v>
      </c>
      <c r="C1566" s="163" t="s">
        <v>4236</v>
      </c>
      <c r="D1566" s="163" t="s">
        <v>357</v>
      </c>
      <c r="E1566" s="163" t="s">
        <v>989</v>
      </c>
      <c r="F1566" s="164" t="s">
        <v>1506</v>
      </c>
      <c r="G1566" s="164" t="s">
        <v>2924</v>
      </c>
      <c r="H1566" s="4"/>
      <c r="I1566" s="4"/>
      <c r="J1566" s="4"/>
      <c r="K1566" s="4"/>
      <c r="L1566" s="4"/>
      <c r="M1566" s="4"/>
      <c r="N1566" s="4"/>
      <c r="O1566" s="4"/>
      <c r="P1566" s="5">
        <f>IF(基本情報登録!$D$10="","",IF(基本情報登録!$D$10=登録データ!D1566,1,0))</f>
        <v>0</v>
      </c>
      <c r="Q1566" s="3"/>
      <c r="R1566" s="3"/>
    </row>
    <row r="1567" spans="1:18" x14ac:dyDescent="0.25">
      <c r="A1567" s="163">
        <v>1708</v>
      </c>
      <c r="B1567" s="163" t="s">
        <v>4237</v>
      </c>
      <c r="C1567" s="163" t="s">
        <v>4238</v>
      </c>
      <c r="D1567" s="163" t="s">
        <v>357</v>
      </c>
      <c r="E1567" s="163" t="s">
        <v>989</v>
      </c>
      <c r="F1567" s="164" t="s">
        <v>1506</v>
      </c>
      <c r="G1567" s="164" t="s">
        <v>2927</v>
      </c>
      <c r="H1567" s="4"/>
      <c r="I1567" s="4"/>
      <c r="J1567" s="4"/>
      <c r="K1567" s="4"/>
      <c r="L1567" s="4"/>
      <c r="M1567" s="4"/>
      <c r="N1567" s="4"/>
      <c r="O1567" s="4"/>
      <c r="P1567" s="5">
        <f>IF(基本情報登録!$D$10="","",IF(基本情報登録!$D$10=登録データ!D1567,1,0))</f>
        <v>0</v>
      </c>
      <c r="Q1567" s="3"/>
      <c r="R1567" s="3"/>
    </row>
    <row r="1568" spans="1:18" x14ac:dyDescent="0.25">
      <c r="A1568" s="163">
        <v>1709</v>
      </c>
      <c r="B1568" s="163" t="s">
        <v>4239</v>
      </c>
      <c r="C1568" s="163" t="s">
        <v>4240</v>
      </c>
      <c r="D1568" s="163" t="s">
        <v>357</v>
      </c>
      <c r="E1568" s="163" t="s">
        <v>989</v>
      </c>
      <c r="F1568" s="164" t="s">
        <v>1506</v>
      </c>
      <c r="G1568" s="164" t="s">
        <v>2930</v>
      </c>
      <c r="H1568" s="4"/>
      <c r="I1568" s="4"/>
      <c r="J1568" s="4"/>
      <c r="K1568" s="4"/>
      <c r="L1568" s="4"/>
      <c r="M1568" s="4"/>
      <c r="N1568" s="4"/>
      <c r="O1568" s="4"/>
      <c r="P1568" s="5">
        <f>IF(基本情報登録!$D$10="","",IF(基本情報登録!$D$10=登録データ!D1568,1,0))</f>
        <v>0</v>
      </c>
      <c r="Q1568" s="3"/>
      <c r="R1568" s="3"/>
    </row>
    <row r="1569" spans="1:18" x14ac:dyDescent="0.25">
      <c r="A1569" s="163">
        <v>1710</v>
      </c>
      <c r="B1569" s="163" t="s">
        <v>4241</v>
      </c>
      <c r="C1569" s="163" t="s">
        <v>4242</v>
      </c>
      <c r="D1569" s="163" t="s">
        <v>357</v>
      </c>
      <c r="E1569" s="163" t="s">
        <v>989</v>
      </c>
      <c r="F1569" s="164" t="s">
        <v>136</v>
      </c>
      <c r="G1569" s="164" t="s">
        <v>2933</v>
      </c>
      <c r="H1569" s="4"/>
      <c r="I1569" s="4"/>
      <c r="J1569" s="4"/>
      <c r="K1569" s="4"/>
      <c r="L1569" s="4"/>
      <c r="M1569" s="4"/>
      <c r="N1569" s="4"/>
      <c r="O1569" s="4"/>
      <c r="P1569" s="5">
        <f>IF(基本情報登録!$D$10="","",IF(基本情報登録!$D$10=登録データ!D1569,1,0))</f>
        <v>0</v>
      </c>
      <c r="Q1569" s="3"/>
      <c r="R1569" s="3"/>
    </row>
    <row r="1570" spans="1:18" x14ac:dyDescent="0.25">
      <c r="A1570" s="163">
        <v>1711</v>
      </c>
      <c r="B1570" s="163" t="s">
        <v>4243</v>
      </c>
      <c r="C1570" s="163" t="s">
        <v>4244</v>
      </c>
      <c r="D1570" s="163" t="s">
        <v>357</v>
      </c>
      <c r="E1570" s="163" t="s">
        <v>989</v>
      </c>
      <c r="F1570" s="164" t="s">
        <v>96</v>
      </c>
      <c r="G1570" s="164" t="s">
        <v>999</v>
      </c>
      <c r="H1570" s="4"/>
      <c r="I1570" s="4"/>
      <c r="J1570" s="4"/>
      <c r="K1570" s="4"/>
      <c r="L1570" s="4"/>
      <c r="M1570" s="4"/>
      <c r="N1570" s="4"/>
      <c r="O1570" s="4"/>
      <c r="P1570" s="5">
        <f>IF(基本情報登録!$D$10="","",IF(基本情報登録!$D$10=登録データ!D1570,1,0))</f>
        <v>0</v>
      </c>
      <c r="Q1570" s="3"/>
      <c r="R1570" s="3"/>
    </row>
    <row r="1571" spans="1:18" x14ac:dyDescent="0.25">
      <c r="A1571" s="163">
        <v>1712</v>
      </c>
      <c r="B1571" s="163" t="s">
        <v>4245</v>
      </c>
      <c r="C1571" s="163" t="s">
        <v>4246</v>
      </c>
      <c r="D1571" s="163" t="s">
        <v>357</v>
      </c>
      <c r="E1571" s="163" t="s">
        <v>989</v>
      </c>
      <c r="F1571" s="164" t="s">
        <v>96</v>
      </c>
      <c r="G1571" s="164" t="s">
        <v>874</v>
      </c>
      <c r="H1571" s="4"/>
      <c r="I1571" s="4"/>
      <c r="J1571" s="4"/>
      <c r="K1571" s="4"/>
      <c r="L1571" s="4"/>
      <c r="M1571" s="4"/>
      <c r="N1571" s="4"/>
      <c r="O1571" s="4"/>
      <c r="P1571" s="5">
        <f>IF(基本情報登録!$D$10="","",IF(基本情報登録!$D$10=登録データ!D1571,1,0))</f>
        <v>0</v>
      </c>
      <c r="Q1571" s="3"/>
      <c r="R1571" s="3"/>
    </row>
    <row r="1572" spans="1:18" x14ac:dyDescent="0.25">
      <c r="A1572" s="164">
        <v>1713</v>
      </c>
      <c r="B1572" s="164" t="s">
        <v>2914</v>
      </c>
      <c r="C1572" s="164" t="s">
        <v>2915</v>
      </c>
      <c r="D1572" s="164" t="s">
        <v>98</v>
      </c>
      <c r="E1572" s="164" t="s">
        <v>27</v>
      </c>
      <c r="F1572" s="164" t="s">
        <v>276</v>
      </c>
      <c r="G1572" s="164" t="s">
        <v>2045</v>
      </c>
      <c r="H1572" s="4"/>
      <c r="I1572" s="4"/>
      <c r="J1572" s="4"/>
      <c r="K1572" s="4"/>
      <c r="L1572" s="4"/>
      <c r="M1572" s="4"/>
      <c r="N1572" s="4"/>
      <c r="O1572" s="4"/>
      <c r="P1572" s="5">
        <f>IF(基本情報登録!$D$10="","",IF(基本情報登録!$D$10=登録データ!D1572,1,0))</f>
        <v>0</v>
      </c>
      <c r="Q1572" s="3"/>
      <c r="R1572" s="3"/>
    </row>
    <row r="1573" spans="1:18" x14ac:dyDescent="0.25">
      <c r="A1573" s="164">
        <v>1714</v>
      </c>
      <c r="B1573" s="164" t="s">
        <v>2918</v>
      </c>
      <c r="C1573" s="164" t="s">
        <v>2919</v>
      </c>
      <c r="D1573" s="164" t="s">
        <v>98</v>
      </c>
      <c r="E1573" s="164" t="s">
        <v>60</v>
      </c>
      <c r="F1573" s="164" t="s">
        <v>136</v>
      </c>
      <c r="G1573" s="164" t="s">
        <v>4533</v>
      </c>
      <c r="H1573" s="4"/>
      <c r="I1573" s="4"/>
      <c r="J1573" s="4"/>
      <c r="K1573" s="4"/>
      <c r="L1573" s="4"/>
      <c r="M1573" s="4"/>
      <c r="N1573" s="4"/>
      <c r="O1573" s="4"/>
      <c r="P1573" s="5">
        <f>IF(基本情報登録!$D$10="","",IF(基本情報登録!$D$10=登録データ!D1573,1,0))</f>
        <v>0</v>
      </c>
      <c r="Q1573" s="3"/>
      <c r="R1573" s="3"/>
    </row>
    <row r="1574" spans="1:18" x14ac:dyDescent="0.25">
      <c r="A1574" s="164">
        <v>1715</v>
      </c>
      <c r="B1574" s="164" t="s">
        <v>2920</v>
      </c>
      <c r="C1574" s="164" t="s">
        <v>2921</v>
      </c>
      <c r="D1574" s="164" t="s">
        <v>98</v>
      </c>
      <c r="E1574" s="164" t="s">
        <v>60</v>
      </c>
      <c r="F1574" s="164" t="s">
        <v>37</v>
      </c>
      <c r="G1574" s="164" t="s">
        <v>1838</v>
      </c>
      <c r="H1574" s="4"/>
      <c r="I1574" s="4"/>
      <c r="J1574" s="4"/>
      <c r="K1574" s="4"/>
      <c r="L1574" s="4"/>
      <c r="M1574" s="4"/>
      <c r="N1574" s="4"/>
      <c r="O1574" s="4"/>
      <c r="P1574" s="5">
        <f>IF(基本情報登録!$D$10="","",IF(基本情報登録!$D$10=登録データ!D1574,1,0))</f>
        <v>0</v>
      </c>
      <c r="Q1574" s="3"/>
      <c r="R1574" s="3"/>
    </row>
    <row r="1575" spans="1:18" x14ac:dyDescent="0.25">
      <c r="A1575" s="164">
        <v>1716</v>
      </c>
      <c r="B1575" s="164" t="s">
        <v>2922</v>
      </c>
      <c r="C1575" s="164" t="s">
        <v>2923</v>
      </c>
      <c r="D1575" s="164" t="s">
        <v>98</v>
      </c>
      <c r="E1575" s="164" t="s">
        <v>60</v>
      </c>
      <c r="F1575" s="164" t="s">
        <v>136</v>
      </c>
      <c r="G1575" s="164" t="s">
        <v>4533</v>
      </c>
      <c r="H1575" s="4"/>
      <c r="I1575" s="4"/>
      <c r="J1575" s="4"/>
      <c r="K1575" s="4"/>
      <c r="L1575" s="4"/>
      <c r="M1575" s="4"/>
      <c r="N1575" s="4"/>
      <c r="O1575" s="4"/>
      <c r="P1575" s="5">
        <f>IF(基本情報登録!$D$10="","",IF(基本情報登録!$D$10=登録データ!D1575,1,0))</f>
        <v>0</v>
      </c>
      <c r="Q1575" s="3"/>
      <c r="R1575" s="3"/>
    </row>
    <row r="1576" spans="1:18" x14ac:dyDescent="0.25">
      <c r="A1576" s="164">
        <v>1717</v>
      </c>
      <c r="B1576" s="164" t="s">
        <v>2925</v>
      </c>
      <c r="C1576" s="164" t="s">
        <v>2926</v>
      </c>
      <c r="D1576" s="164" t="s">
        <v>98</v>
      </c>
      <c r="E1576" s="164" t="s">
        <v>60</v>
      </c>
      <c r="F1576" s="164" t="s">
        <v>1694</v>
      </c>
      <c r="G1576" s="164" t="s">
        <v>2945</v>
      </c>
      <c r="H1576" s="4"/>
      <c r="I1576" s="4"/>
      <c r="J1576" s="4"/>
      <c r="K1576" s="4"/>
      <c r="L1576" s="4"/>
      <c r="M1576" s="4"/>
      <c r="N1576" s="4"/>
      <c r="O1576" s="4"/>
      <c r="P1576" s="5">
        <f>IF(基本情報登録!$D$10="","",IF(基本情報登録!$D$10=登録データ!D1576,1,0))</f>
        <v>0</v>
      </c>
      <c r="Q1576" s="3"/>
      <c r="R1576" s="3"/>
    </row>
    <row r="1577" spans="1:18" x14ac:dyDescent="0.25">
      <c r="A1577" s="164">
        <v>1718</v>
      </c>
      <c r="B1577" s="164" t="s">
        <v>2928</v>
      </c>
      <c r="C1577" s="164" t="s">
        <v>2929</v>
      </c>
      <c r="D1577" s="164" t="s">
        <v>98</v>
      </c>
      <c r="E1577" s="164" t="s">
        <v>60</v>
      </c>
      <c r="F1577" s="164" t="s">
        <v>1694</v>
      </c>
      <c r="G1577" s="164" t="s">
        <v>2945</v>
      </c>
      <c r="H1577" s="4"/>
      <c r="I1577" s="4"/>
      <c r="J1577" s="4"/>
      <c r="K1577" s="4"/>
      <c r="L1577" s="4"/>
      <c r="M1577" s="4"/>
      <c r="N1577" s="4"/>
      <c r="O1577" s="4"/>
      <c r="P1577" s="5">
        <f>IF(基本情報登録!$D$10="","",IF(基本情報登録!$D$10=登録データ!D1577,1,0))</f>
        <v>0</v>
      </c>
      <c r="Q1577" s="3"/>
      <c r="R1577" s="3"/>
    </row>
    <row r="1578" spans="1:18" x14ac:dyDescent="0.25">
      <c r="A1578" s="164">
        <v>1719</v>
      </c>
      <c r="B1578" s="164" t="s">
        <v>2931</v>
      </c>
      <c r="C1578" s="164" t="s">
        <v>2932</v>
      </c>
      <c r="D1578" s="164" t="s">
        <v>98</v>
      </c>
      <c r="E1578" s="164" t="s">
        <v>95</v>
      </c>
      <c r="F1578" s="164" t="s">
        <v>28</v>
      </c>
      <c r="G1578" s="164" t="s">
        <v>1684</v>
      </c>
      <c r="H1578" s="4"/>
      <c r="I1578" s="4"/>
      <c r="J1578" s="4"/>
      <c r="K1578" s="4"/>
      <c r="L1578" s="4"/>
      <c r="M1578" s="4"/>
      <c r="N1578" s="4"/>
      <c r="O1578" s="4"/>
      <c r="P1578" s="5">
        <f>IF(基本情報登録!$D$10="","",IF(基本情報登録!$D$10=登録データ!D1578,1,0))</f>
        <v>0</v>
      </c>
      <c r="Q1578" s="3"/>
      <c r="R1578" s="3"/>
    </row>
    <row r="1579" spans="1:18" x14ac:dyDescent="0.25">
      <c r="A1579" s="164">
        <v>1720</v>
      </c>
      <c r="B1579" s="164" t="s">
        <v>2934</v>
      </c>
      <c r="C1579" s="164" t="s">
        <v>2935</v>
      </c>
      <c r="D1579" s="164" t="s">
        <v>98</v>
      </c>
      <c r="E1579" s="164" t="s">
        <v>95</v>
      </c>
      <c r="F1579" s="164" t="s">
        <v>96</v>
      </c>
      <c r="G1579" s="164" t="s">
        <v>696</v>
      </c>
      <c r="H1579" s="4"/>
      <c r="I1579" s="4"/>
      <c r="J1579" s="4"/>
      <c r="K1579" s="4"/>
      <c r="L1579" s="4"/>
      <c r="M1579" s="4"/>
      <c r="N1579" s="4"/>
      <c r="O1579" s="4"/>
      <c r="P1579" s="5">
        <f>IF(基本情報登録!$D$10="","",IF(基本情報登録!$D$10=登録データ!D1579,1,0))</f>
        <v>0</v>
      </c>
      <c r="Q1579" s="3"/>
      <c r="R1579" s="3"/>
    </row>
    <row r="1580" spans="1:18" x14ac:dyDescent="0.25">
      <c r="A1580" s="164">
        <v>1721</v>
      </c>
      <c r="B1580" s="164" t="s">
        <v>2936</v>
      </c>
      <c r="C1580" s="164" t="s">
        <v>2937</v>
      </c>
      <c r="D1580" s="164" t="s">
        <v>98</v>
      </c>
      <c r="E1580" s="164" t="s">
        <v>95</v>
      </c>
      <c r="F1580" s="164" t="s">
        <v>61</v>
      </c>
      <c r="G1580" s="164" t="s">
        <v>2950</v>
      </c>
      <c r="H1580" s="4"/>
      <c r="I1580" s="4"/>
      <c r="J1580" s="4"/>
      <c r="K1580" s="4"/>
      <c r="L1580" s="4"/>
      <c r="M1580" s="4"/>
      <c r="N1580" s="4"/>
      <c r="O1580" s="4"/>
      <c r="P1580" s="5">
        <f>IF(基本情報登録!$D$10="","",IF(基本情報登録!$D$10=登録データ!D1580,1,0))</f>
        <v>0</v>
      </c>
      <c r="Q1580" s="3"/>
      <c r="R1580" s="3"/>
    </row>
    <row r="1581" spans="1:18" x14ac:dyDescent="0.25">
      <c r="A1581" s="164">
        <v>1722</v>
      </c>
      <c r="B1581" s="164" t="s">
        <v>2938</v>
      </c>
      <c r="C1581" s="164" t="s">
        <v>2939</v>
      </c>
      <c r="D1581" s="164" t="s">
        <v>98</v>
      </c>
      <c r="E1581" s="164" t="s">
        <v>95</v>
      </c>
      <c r="F1581" s="164" t="s">
        <v>151</v>
      </c>
      <c r="G1581" s="164" t="s">
        <v>2598</v>
      </c>
      <c r="H1581" s="4"/>
      <c r="I1581" s="4"/>
      <c r="J1581" s="4"/>
      <c r="K1581" s="4"/>
      <c r="L1581" s="4"/>
      <c r="M1581" s="4"/>
      <c r="N1581" s="4"/>
      <c r="O1581" s="4"/>
      <c r="P1581" s="5">
        <f>IF(基本情報登録!$D$10="","",IF(基本情報登録!$D$10=登録データ!D1581,1,0))</f>
        <v>0</v>
      </c>
      <c r="Q1581" s="3"/>
      <c r="R1581" s="3"/>
    </row>
    <row r="1582" spans="1:18" x14ac:dyDescent="0.25">
      <c r="A1582" s="164">
        <v>1723</v>
      </c>
      <c r="B1582" s="164" t="s">
        <v>2940</v>
      </c>
      <c r="C1582" s="164" t="s">
        <v>2941</v>
      </c>
      <c r="D1582" s="164" t="s">
        <v>98</v>
      </c>
      <c r="E1582" s="164" t="s">
        <v>95</v>
      </c>
      <c r="F1582" s="164" t="s">
        <v>28</v>
      </c>
      <c r="G1582" s="164" t="s">
        <v>2167</v>
      </c>
      <c r="H1582" s="4"/>
      <c r="I1582" s="4"/>
      <c r="J1582" s="4"/>
      <c r="K1582" s="4"/>
      <c r="L1582" s="4"/>
      <c r="M1582" s="4"/>
      <c r="N1582" s="4"/>
      <c r="O1582" s="4"/>
      <c r="P1582" s="5">
        <f>IF(基本情報登録!$D$10="","",IF(基本情報登録!$D$10=登録データ!D1582,1,0))</f>
        <v>0</v>
      </c>
      <c r="Q1582" s="3"/>
      <c r="R1582" s="3"/>
    </row>
    <row r="1583" spans="1:18" x14ac:dyDescent="0.25">
      <c r="A1583" s="164">
        <v>1724</v>
      </c>
      <c r="B1583" s="164" t="s">
        <v>2946</v>
      </c>
      <c r="C1583" s="164" t="s">
        <v>2947</v>
      </c>
      <c r="D1583" s="164" t="s">
        <v>98</v>
      </c>
      <c r="E1583" s="164" t="s">
        <v>188</v>
      </c>
      <c r="F1583" s="164" t="s">
        <v>87</v>
      </c>
      <c r="G1583" s="164" t="s">
        <v>703</v>
      </c>
      <c r="H1583" s="4"/>
      <c r="I1583" s="4"/>
      <c r="J1583" s="4"/>
      <c r="K1583" s="4"/>
      <c r="L1583" s="4"/>
      <c r="M1583" s="4"/>
      <c r="N1583" s="4"/>
      <c r="O1583" s="4"/>
      <c r="P1583" s="5">
        <f>IF(基本情報登録!$D$10="","",IF(基本情報登録!$D$10=登録データ!D1583,1,0))</f>
        <v>0</v>
      </c>
      <c r="Q1583" s="3"/>
      <c r="R1583" s="3"/>
    </row>
    <row r="1584" spans="1:18" x14ac:dyDescent="0.25">
      <c r="A1584" s="164">
        <v>1725</v>
      </c>
      <c r="B1584" s="164" t="s">
        <v>2957</v>
      </c>
      <c r="C1584" s="164" t="s">
        <v>2958</v>
      </c>
      <c r="D1584" s="164" t="s">
        <v>98</v>
      </c>
      <c r="E1584" s="164" t="s">
        <v>188</v>
      </c>
      <c r="F1584" s="164" t="s">
        <v>87</v>
      </c>
      <c r="G1584" s="164" t="s">
        <v>819</v>
      </c>
      <c r="H1584" s="4"/>
      <c r="I1584" s="4"/>
      <c r="J1584" s="4"/>
      <c r="K1584" s="4"/>
      <c r="L1584" s="4"/>
      <c r="M1584" s="4"/>
      <c r="N1584" s="4"/>
      <c r="O1584" s="4"/>
      <c r="P1584" s="5">
        <f>IF(基本情報登録!$D$10="","",IF(基本情報登録!$D$10=登録データ!D1584,1,0))</f>
        <v>0</v>
      </c>
      <c r="Q1584" s="3"/>
      <c r="R1584" s="3"/>
    </row>
    <row r="1585" spans="1:18" x14ac:dyDescent="0.25">
      <c r="A1585" s="164">
        <v>1726</v>
      </c>
      <c r="B1585" s="164" t="s">
        <v>2953</v>
      </c>
      <c r="C1585" s="164" t="s">
        <v>2954</v>
      </c>
      <c r="D1585" s="164" t="s">
        <v>98</v>
      </c>
      <c r="E1585" s="164" t="s">
        <v>188</v>
      </c>
      <c r="F1585" s="164" t="s">
        <v>87</v>
      </c>
      <c r="G1585" s="164" t="s">
        <v>238</v>
      </c>
      <c r="H1585" s="4"/>
      <c r="I1585" s="4"/>
      <c r="J1585" s="4"/>
      <c r="K1585" s="4"/>
      <c r="L1585" s="4"/>
      <c r="M1585" s="4"/>
      <c r="N1585" s="4"/>
      <c r="O1585" s="4"/>
      <c r="P1585" s="5">
        <f>IF(基本情報登録!$D$10="","",IF(基本情報登録!$D$10=登録データ!D1585,1,0))</f>
        <v>0</v>
      </c>
      <c r="Q1585" s="3"/>
      <c r="R1585" s="3"/>
    </row>
    <row r="1586" spans="1:18" x14ac:dyDescent="0.25">
      <c r="A1586" s="164">
        <v>1727</v>
      </c>
      <c r="B1586" s="164" t="s">
        <v>4247</v>
      </c>
      <c r="C1586" s="164" t="s">
        <v>2944</v>
      </c>
      <c r="D1586" s="164" t="s">
        <v>98</v>
      </c>
      <c r="E1586" s="164" t="s">
        <v>188</v>
      </c>
      <c r="F1586" s="164" t="s">
        <v>166</v>
      </c>
      <c r="G1586" s="164" t="s">
        <v>2658</v>
      </c>
      <c r="H1586" s="4"/>
      <c r="I1586" s="4"/>
      <c r="J1586" s="4"/>
      <c r="K1586" s="4"/>
      <c r="L1586" s="4"/>
      <c r="M1586" s="4"/>
      <c r="N1586" s="4"/>
      <c r="O1586" s="4"/>
      <c r="P1586" s="5">
        <f>IF(基本情報登録!$D$10="","",IF(基本情報登録!$D$10=登録データ!D1586,1,0))</f>
        <v>0</v>
      </c>
      <c r="Q1586" s="3"/>
      <c r="R1586" s="3"/>
    </row>
    <row r="1587" spans="1:18" x14ac:dyDescent="0.25">
      <c r="A1587" s="164">
        <v>1728</v>
      </c>
      <c r="B1587" s="164" t="s">
        <v>2951</v>
      </c>
      <c r="C1587" s="164" t="s">
        <v>2952</v>
      </c>
      <c r="D1587" s="164" t="s">
        <v>98</v>
      </c>
      <c r="E1587" s="164" t="s">
        <v>188</v>
      </c>
      <c r="F1587" s="164" t="s">
        <v>406</v>
      </c>
      <c r="G1587" s="164" t="s">
        <v>2732</v>
      </c>
      <c r="H1587" s="4"/>
      <c r="I1587" s="4"/>
      <c r="J1587" s="4"/>
      <c r="K1587" s="4"/>
      <c r="L1587" s="4"/>
      <c r="M1587" s="4"/>
      <c r="N1587" s="4"/>
      <c r="O1587" s="4"/>
      <c r="P1587" s="5">
        <f>IF(基本情報登録!$D$10="","",IF(基本情報登録!$D$10=登録データ!D1587,1,0))</f>
        <v>0</v>
      </c>
      <c r="Q1587" s="3"/>
      <c r="R1587" s="3"/>
    </row>
    <row r="1588" spans="1:18" x14ac:dyDescent="0.25">
      <c r="A1588" s="164">
        <v>1729</v>
      </c>
      <c r="B1588" s="164" t="s">
        <v>2955</v>
      </c>
      <c r="C1588" s="164" t="s">
        <v>2956</v>
      </c>
      <c r="D1588" s="164" t="s">
        <v>98</v>
      </c>
      <c r="E1588" s="164" t="s">
        <v>188</v>
      </c>
      <c r="F1588" s="164" t="s">
        <v>96</v>
      </c>
      <c r="G1588" s="164" t="s">
        <v>829</v>
      </c>
      <c r="H1588" s="4"/>
      <c r="I1588" s="4"/>
      <c r="J1588" s="4"/>
      <c r="K1588" s="4"/>
      <c r="L1588" s="4"/>
      <c r="M1588" s="4"/>
      <c r="N1588" s="4"/>
      <c r="O1588" s="4"/>
      <c r="P1588" s="5">
        <f>IF(基本情報登録!$D$10="","",IF(基本情報登録!$D$10=登録データ!D1588,1,0))</f>
        <v>0</v>
      </c>
      <c r="Q1588" s="3"/>
      <c r="R1588" s="3"/>
    </row>
    <row r="1589" spans="1:18" x14ac:dyDescent="0.25">
      <c r="A1589" s="164">
        <v>1730</v>
      </c>
      <c r="B1589" s="164" t="s">
        <v>2948</v>
      </c>
      <c r="C1589" s="164" t="s">
        <v>2949</v>
      </c>
      <c r="D1589" s="164" t="s">
        <v>98</v>
      </c>
      <c r="E1589" s="164" t="s">
        <v>188</v>
      </c>
      <c r="F1589" s="164" t="s">
        <v>37</v>
      </c>
      <c r="G1589" s="164" t="s">
        <v>920</v>
      </c>
      <c r="H1589" s="4"/>
      <c r="I1589" s="4"/>
      <c r="J1589" s="4"/>
      <c r="K1589" s="4"/>
      <c r="L1589" s="4"/>
      <c r="M1589" s="4"/>
      <c r="N1589" s="4"/>
      <c r="O1589" s="4"/>
      <c r="P1589" s="5">
        <f>IF(基本情報登録!$D$10="","",IF(基本情報登録!$D$10=登録データ!D1589,1,0))</f>
        <v>0</v>
      </c>
      <c r="Q1589" s="3"/>
      <c r="R1589" s="3"/>
    </row>
    <row r="1590" spans="1:18" x14ac:dyDescent="0.25">
      <c r="A1590" s="164">
        <v>1731</v>
      </c>
      <c r="B1590" s="164" t="s">
        <v>2942</v>
      </c>
      <c r="C1590" s="164" t="s">
        <v>2943</v>
      </c>
      <c r="D1590" s="164" t="s">
        <v>98</v>
      </c>
      <c r="E1590" s="164" t="s">
        <v>188</v>
      </c>
      <c r="F1590" s="164" t="s">
        <v>131</v>
      </c>
      <c r="G1590" s="164" t="s">
        <v>486</v>
      </c>
      <c r="H1590" s="4"/>
      <c r="I1590" s="4"/>
      <c r="J1590" s="4"/>
      <c r="K1590" s="4"/>
      <c r="L1590" s="4"/>
      <c r="M1590" s="4"/>
      <c r="N1590" s="4"/>
      <c r="O1590" s="4"/>
      <c r="P1590" s="5">
        <f>IF(基本情報登録!$D$10="","",IF(基本情報登録!$D$10=登録データ!D1590,1,0))</f>
        <v>0</v>
      </c>
      <c r="Q1590" s="3"/>
      <c r="R1590" s="3"/>
    </row>
    <row r="1591" spans="1:18" x14ac:dyDescent="0.25">
      <c r="A1591" s="164">
        <v>1732</v>
      </c>
      <c r="B1591" s="164" t="s">
        <v>2916</v>
      </c>
      <c r="C1591" s="164" t="s">
        <v>2917</v>
      </c>
      <c r="D1591" s="164" t="s">
        <v>98</v>
      </c>
      <c r="E1591" s="164" t="s">
        <v>36</v>
      </c>
      <c r="F1591" s="164" t="s">
        <v>151</v>
      </c>
      <c r="G1591" s="164" t="s">
        <v>2657</v>
      </c>
      <c r="H1591" s="4"/>
      <c r="I1591" s="4"/>
      <c r="J1591" s="4"/>
      <c r="K1591" s="4"/>
      <c r="L1591" s="4"/>
      <c r="M1591" s="4"/>
      <c r="N1591" s="4"/>
      <c r="O1591" s="4"/>
      <c r="P1591" s="5">
        <f>IF(基本情報登録!$D$10="","",IF(基本情報登録!$D$10=登録データ!D1591,1,0))</f>
        <v>0</v>
      </c>
      <c r="Q1591" s="3"/>
      <c r="R1591" s="3"/>
    </row>
    <row r="1592" spans="1:18" x14ac:dyDescent="0.25">
      <c r="A1592" s="164">
        <v>1733</v>
      </c>
      <c r="B1592" s="164" t="s">
        <v>4248</v>
      </c>
      <c r="C1592" s="164" t="s">
        <v>4249</v>
      </c>
      <c r="D1592" s="164" t="s">
        <v>393</v>
      </c>
      <c r="E1592" s="164" t="s">
        <v>989</v>
      </c>
      <c r="F1592" s="164" t="s">
        <v>1159</v>
      </c>
      <c r="G1592" s="164" t="s">
        <v>1160</v>
      </c>
      <c r="H1592" s="4"/>
      <c r="I1592" s="4"/>
      <c r="J1592" s="4"/>
      <c r="K1592" s="4"/>
      <c r="L1592" s="4"/>
      <c r="M1592" s="4"/>
      <c r="N1592" s="4"/>
      <c r="O1592" s="4"/>
      <c r="P1592" s="5">
        <f>IF(基本情報登録!$D$10="","",IF(基本情報登録!$D$10=登録データ!D1592,1,0))</f>
        <v>0</v>
      </c>
      <c r="Q1592" s="3"/>
      <c r="R1592" s="3"/>
    </row>
    <row r="1593" spans="1:18" x14ac:dyDescent="0.25">
      <c r="A1593" s="164">
        <v>1734</v>
      </c>
      <c r="B1593" s="164" t="s">
        <v>3014</v>
      </c>
      <c r="C1593" s="164" t="s">
        <v>3015</v>
      </c>
      <c r="D1593" s="164" t="s">
        <v>373</v>
      </c>
      <c r="E1593" s="164" t="s">
        <v>95</v>
      </c>
      <c r="F1593" s="164" t="s">
        <v>37</v>
      </c>
      <c r="G1593" s="164" t="s">
        <v>4639</v>
      </c>
      <c r="H1593" s="4"/>
      <c r="I1593" s="4"/>
      <c r="J1593" s="4"/>
      <c r="K1593" s="4"/>
      <c r="L1593" s="4"/>
      <c r="M1593" s="4"/>
      <c r="N1593" s="4"/>
      <c r="O1593" s="4"/>
      <c r="P1593" s="5">
        <f>IF(基本情報登録!$D$10="","",IF(基本情報登録!$D$10=登録データ!D1593,1,0))</f>
        <v>0</v>
      </c>
      <c r="Q1593" s="3"/>
      <c r="R1593" s="3"/>
    </row>
    <row r="1594" spans="1:18" x14ac:dyDescent="0.25">
      <c r="A1594" s="164">
        <v>1735</v>
      </c>
      <c r="B1594" s="164" t="s">
        <v>3016</v>
      </c>
      <c r="C1594" s="164" t="s">
        <v>3017</v>
      </c>
      <c r="D1594" s="164" t="s">
        <v>373</v>
      </c>
      <c r="E1594" s="164" t="s">
        <v>188</v>
      </c>
      <c r="F1594" s="164" t="s">
        <v>131</v>
      </c>
      <c r="G1594" s="164" t="s">
        <v>1849</v>
      </c>
      <c r="H1594" s="4"/>
      <c r="I1594" s="4"/>
      <c r="J1594" s="4"/>
      <c r="K1594" s="4"/>
      <c r="L1594" s="4"/>
      <c r="M1594" s="4"/>
      <c r="N1594" s="4"/>
      <c r="O1594" s="4"/>
      <c r="P1594" s="5">
        <f>IF(基本情報登録!$D$10="","",IF(基本情報登録!$D$10=登録データ!D1594,1,0))</f>
        <v>0</v>
      </c>
      <c r="Q1594" s="3"/>
      <c r="R1594" s="3"/>
    </row>
    <row r="1595" spans="1:18" x14ac:dyDescent="0.25">
      <c r="A1595" s="164">
        <v>1736</v>
      </c>
      <c r="B1595" s="164" t="s">
        <v>2836</v>
      </c>
      <c r="C1595" s="164" t="s">
        <v>2837</v>
      </c>
      <c r="D1595" s="164" t="s">
        <v>311</v>
      </c>
      <c r="E1595" s="164" t="s">
        <v>60</v>
      </c>
      <c r="F1595" s="164" t="s">
        <v>52</v>
      </c>
      <c r="G1595" s="164" t="s">
        <v>4640</v>
      </c>
      <c r="H1595" s="4"/>
      <c r="I1595" s="4"/>
      <c r="J1595" s="4"/>
      <c r="K1595" s="4"/>
      <c r="L1595" s="4"/>
      <c r="M1595" s="4"/>
      <c r="N1595" s="4"/>
      <c r="O1595" s="4"/>
      <c r="P1595" s="5">
        <f>IF(基本情報登録!$D$10="","",IF(基本情報登録!$D$10=登録データ!D1595,1,0))</f>
        <v>0</v>
      </c>
      <c r="Q1595" s="3"/>
      <c r="R1595" s="3"/>
    </row>
    <row r="1596" spans="1:18" x14ac:dyDescent="0.25">
      <c r="A1596" s="12">
        <v>1737</v>
      </c>
      <c r="B1596" s="12" t="s">
        <v>2730</v>
      </c>
      <c r="C1596" s="12" t="s">
        <v>2731</v>
      </c>
      <c r="D1596" s="12" t="s">
        <v>278</v>
      </c>
      <c r="E1596" s="12" t="s">
        <v>60</v>
      </c>
      <c r="F1596" s="164" t="s">
        <v>52</v>
      </c>
      <c r="G1596" s="164" t="s">
        <v>4641</v>
      </c>
      <c r="H1596" s="4"/>
      <c r="I1596" s="4"/>
      <c r="J1596" s="4"/>
      <c r="K1596" s="4"/>
      <c r="L1596" s="4"/>
      <c r="M1596" s="4"/>
      <c r="N1596" s="4"/>
      <c r="O1596" s="4"/>
      <c r="P1596" s="5">
        <f>IF(基本情報登録!$D$10="","",IF(基本情報登録!$D$10=登録データ!D1596,1,0))</f>
        <v>0</v>
      </c>
      <c r="Q1596" s="3"/>
      <c r="R1596" s="3"/>
    </row>
    <row r="1597" spans="1:18" x14ac:dyDescent="0.25">
      <c r="A1597" s="12">
        <v>1738</v>
      </c>
      <c r="B1597" s="12" t="s">
        <v>3002</v>
      </c>
      <c r="C1597" s="12" t="s">
        <v>3003</v>
      </c>
      <c r="D1597" s="12" t="s">
        <v>278</v>
      </c>
      <c r="E1597" s="12" t="s">
        <v>188</v>
      </c>
      <c r="F1597" s="164" t="s">
        <v>151</v>
      </c>
      <c r="G1597" s="164" t="s">
        <v>1991</v>
      </c>
      <c r="H1597" s="4"/>
      <c r="I1597" s="4"/>
      <c r="J1597" s="4"/>
      <c r="K1597" s="4"/>
      <c r="L1597" s="4"/>
      <c r="M1597" s="4"/>
      <c r="N1597" s="4"/>
      <c r="O1597" s="4"/>
      <c r="P1597" s="5">
        <f>IF(基本情報登録!$D$10="","",IF(基本情報登録!$D$10=登録データ!D1597,1,0))</f>
        <v>0</v>
      </c>
      <c r="Q1597" s="3"/>
      <c r="R1597" s="3"/>
    </row>
    <row r="1598" spans="1:18" x14ac:dyDescent="0.25">
      <c r="A1598" s="12">
        <v>1739</v>
      </c>
      <c r="B1598" s="12" t="s">
        <v>4250</v>
      </c>
      <c r="C1598" s="12" t="s">
        <v>4251</v>
      </c>
      <c r="D1598" s="12" t="s">
        <v>342</v>
      </c>
      <c r="E1598" s="12" t="s">
        <v>989</v>
      </c>
      <c r="F1598" s="164" t="s">
        <v>1266</v>
      </c>
      <c r="G1598" s="164" t="s">
        <v>4642</v>
      </c>
      <c r="H1598" s="4"/>
      <c r="I1598" s="4"/>
      <c r="J1598" s="4"/>
      <c r="K1598" s="4"/>
      <c r="L1598" s="4"/>
      <c r="M1598" s="4"/>
      <c r="N1598" s="4"/>
      <c r="O1598" s="4"/>
      <c r="P1598" s="5">
        <f>IF(基本情報登録!$D$10="","",IF(基本情報登録!$D$10=登録データ!D1598,1,0))</f>
        <v>0</v>
      </c>
      <c r="Q1598" s="3"/>
      <c r="R1598" s="3"/>
    </row>
    <row r="1599" spans="1:18" x14ac:dyDescent="0.25">
      <c r="A1599" s="12">
        <v>1740</v>
      </c>
      <c r="B1599" s="12" t="s">
        <v>4252</v>
      </c>
      <c r="C1599" s="12" t="s">
        <v>4253</v>
      </c>
      <c r="D1599" s="12" t="s">
        <v>342</v>
      </c>
      <c r="E1599" s="12" t="s">
        <v>989</v>
      </c>
      <c r="F1599" s="164" t="s">
        <v>52</v>
      </c>
      <c r="G1599" s="164" t="s">
        <v>2548</v>
      </c>
      <c r="H1599" s="4"/>
      <c r="I1599" s="4"/>
      <c r="J1599" s="4"/>
      <c r="K1599" s="4"/>
      <c r="L1599" s="4"/>
      <c r="M1599" s="4"/>
      <c r="N1599" s="4"/>
      <c r="O1599" s="4"/>
      <c r="P1599" s="5">
        <f>IF(基本情報登録!$D$10="","",IF(基本情報登録!$D$10=登録データ!D1599,1,0))</f>
        <v>0</v>
      </c>
      <c r="Q1599" s="3"/>
      <c r="R1599" s="3"/>
    </row>
    <row r="1600" spans="1:18" x14ac:dyDescent="0.25">
      <c r="A1600" s="12">
        <v>1741</v>
      </c>
      <c r="B1600" s="12" t="s">
        <v>2655</v>
      </c>
      <c r="C1600" s="12" t="s">
        <v>2656</v>
      </c>
      <c r="D1600" s="12" t="s">
        <v>342</v>
      </c>
      <c r="E1600" s="12" t="s">
        <v>36</v>
      </c>
      <c r="F1600" s="164" t="s">
        <v>151</v>
      </c>
      <c r="G1600" s="164" t="s">
        <v>853</v>
      </c>
      <c r="H1600" s="4"/>
      <c r="I1600" s="4"/>
      <c r="J1600" s="4"/>
      <c r="K1600" s="4"/>
      <c r="L1600" s="4"/>
      <c r="M1600" s="4"/>
      <c r="N1600" s="4"/>
      <c r="O1600" s="4"/>
      <c r="P1600" s="5">
        <f>IF(基本情報登録!$D$10="","",IF(基本情報登録!$D$10=登録データ!D1600,1,0))</f>
        <v>0</v>
      </c>
      <c r="Q1600" s="3"/>
      <c r="R1600" s="3"/>
    </row>
    <row r="1601" spans="1:18" x14ac:dyDescent="0.25">
      <c r="A1601" s="12">
        <v>1742</v>
      </c>
      <c r="B1601" s="12" t="s">
        <v>4254</v>
      </c>
      <c r="C1601" s="12" t="s">
        <v>4255</v>
      </c>
      <c r="D1601" s="12" t="s">
        <v>127</v>
      </c>
      <c r="E1601" s="12" t="s">
        <v>989</v>
      </c>
      <c r="F1601" s="164" t="s">
        <v>143</v>
      </c>
      <c r="G1601" s="164" t="s">
        <v>4643</v>
      </c>
      <c r="H1601" s="4"/>
      <c r="I1601" s="4"/>
      <c r="J1601" s="4"/>
      <c r="K1601" s="4"/>
      <c r="L1601" s="4"/>
      <c r="M1601" s="4"/>
      <c r="N1601" s="4"/>
      <c r="O1601" s="4"/>
      <c r="P1601" s="5">
        <f>IF(基本情報登録!$D$10="","",IF(基本情報登録!$D$10=登録データ!D1601,1,0))</f>
        <v>0</v>
      </c>
      <c r="Q1601" s="3"/>
      <c r="R1601" s="3"/>
    </row>
    <row r="1602" spans="1:18" x14ac:dyDescent="0.25">
      <c r="A1602" s="12">
        <v>1743</v>
      </c>
      <c r="B1602" s="12" t="s">
        <v>4256</v>
      </c>
      <c r="C1602" s="12" t="s">
        <v>4257</v>
      </c>
      <c r="D1602" s="12" t="s">
        <v>127</v>
      </c>
      <c r="E1602" s="12" t="s">
        <v>989</v>
      </c>
      <c r="F1602" s="164" t="s">
        <v>52</v>
      </c>
      <c r="G1602" s="164" t="s">
        <v>4644</v>
      </c>
      <c r="H1602" s="4"/>
      <c r="I1602" s="4"/>
      <c r="J1602" s="4"/>
      <c r="K1602" s="4"/>
      <c r="L1602" s="4"/>
      <c r="M1602" s="4"/>
      <c r="N1602" s="4"/>
      <c r="O1602" s="4"/>
      <c r="P1602" s="5">
        <f>IF(基本情報登録!$D$10="","",IF(基本情報登録!$D$10=登録データ!D1602,1,0))</f>
        <v>0</v>
      </c>
      <c r="Q1602" s="3"/>
      <c r="R1602" s="3"/>
    </row>
    <row r="1603" spans="1:18" x14ac:dyDescent="0.25">
      <c r="A1603" s="12">
        <v>1744</v>
      </c>
      <c r="B1603" s="12" t="s">
        <v>4258</v>
      </c>
      <c r="C1603" s="12" t="s">
        <v>4259</v>
      </c>
      <c r="D1603" s="12" t="s">
        <v>127</v>
      </c>
      <c r="E1603" s="12" t="s">
        <v>989</v>
      </c>
      <c r="F1603" s="164" t="s">
        <v>131</v>
      </c>
      <c r="G1603" s="164" t="s">
        <v>499</v>
      </c>
      <c r="H1603" s="4"/>
      <c r="I1603" s="4"/>
      <c r="J1603" s="4"/>
      <c r="K1603" s="4"/>
      <c r="L1603" s="4"/>
      <c r="M1603" s="4"/>
      <c r="N1603" s="4"/>
      <c r="O1603" s="4"/>
      <c r="P1603" s="5">
        <f>IF(基本情報登録!$D$10="","",IF(基本情報登録!$D$10=登録データ!D1603,1,0))</f>
        <v>0</v>
      </c>
      <c r="Q1603" s="3"/>
      <c r="R1603" s="3"/>
    </row>
    <row r="1604" spans="1:18" x14ac:dyDescent="0.25">
      <c r="A1604" s="12">
        <v>1745</v>
      </c>
      <c r="B1604" s="12" t="s">
        <v>4260</v>
      </c>
      <c r="C1604" s="12" t="s">
        <v>4261</v>
      </c>
      <c r="D1604" s="12" t="s">
        <v>127</v>
      </c>
      <c r="E1604" s="12" t="s">
        <v>989</v>
      </c>
      <c r="F1604" s="164" t="s">
        <v>552</v>
      </c>
      <c r="G1604" s="164" t="s">
        <v>4645</v>
      </c>
      <c r="H1604" s="4"/>
      <c r="I1604" s="4"/>
      <c r="J1604" s="4"/>
      <c r="K1604" s="4"/>
      <c r="L1604" s="4"/>
      <c r="M1604" s="4"/>
      <c r="N1604" s="4"/>
      <c r="O1604" s="4"/>
      <c r="P1604" s="5">
        <f>IF(基本情報登録!$D$10="","",IF(基本情報登録!$D$10=登録データ!D1604,1,0))</f>
        <v>0</v>
      </c>
      <c r="Q1604" s="3"/>
      <c r="R1604" s="3"/>
    </row>
    <row r="1605" spans="1:18" x14ac:dyDescent="0.25">
      <c r="A1605" s="12">
        <v>1746</v>
      </c>
      <c r="B1605" s="12" t="s">
        <v>4262</v>
      </c>
      <c r="C1605" s="12" t="s">
        <v>4263</v>
      </c>
      <c r="D1605" s="12" t="s">
        <v>127</v>
      </c>
      <c r="E1605" s="12" t="s">
        <v>989</v>
      </c>
      <c r="F1605" s="164" t="s">
        <v>52</v>
      </c>
      <c r="G1605" s="164" t="s">
        <v>2123</v>
      </c>
      <c r="H1605" s="4"/>
      <c r="I1605" s="4"/>
      <c r="J1605" s="4"/>
      <c r="K1605" s="4"/>
      <c r="L1605" s="4"/>
      <c r="M1605" s="4"/>
      <c r="N1605" s="4"/>
      <c r="O1605" s="4"/>
      <c r="P1605" s="5">
        <f>IF(基本情報登録!$D$10="","",IF(基本情報登録!$D$10=登録データ!D1605,1,0))</f>
        <v>0</v>
      </c>
      <c r="Q1605" s="3"/>
      <c r="R1605" s="3"/>
    </row>
    <row r="1606" spans="1:18" x14ac:dyDescent="0.25">
      <c r="A1606" s="12">
        <v>1747</v>
      </c>
      <c r="B1606" s="12" t="s">
        <v>4264</v>
      </c>
      <c r="C1606" s="12" t="s">
        <v>4265</v>
      </c>
      <c r="D1606" s="12" t="s">
        <v>127</v>
      </c>
      <c r="E1606" s="12" t="s">
        <v>989</v>
      </c>
      <c r="F1606" s="164" t="s">
        <v>118</v>
      </c>
      <c r="G1606" s="164" t="s">
        <v>2638</v>
      </c>
      <c r="H1606" s="4"/>
      <c r="I1606" s="4"/>
      <c r="J1606" s="4"/>
      <c r="K1606" s="4"/>
      <c r="L1606" s="4"/>
      <c r="M1606" s="4"/>
      <c r="N1606" s="4"/>
      <c r="O1606" s="4"/>
      <c r="P1606" s="5">
        <f>IF(基本情報登録!$D$10="","",IF(基本情報登録!$D$10=登録データ!D1606,1,0))</f>
        <v>0</v>
      </c>
      <c r="Q1606" s="3"/>
      <c r="R1606" s="3"/>
    </row>
    <row r="1607" spans="1:18" x14ac:dyDescent="0.25">
      <c r="A1607" s="12">
        <v>1748</v>
      </c>
      <c r="B1607" s="12" t="s">
        <v>4266</v>
      </c>
      <c r="C1607" s="12" t="s">
        <v>4267</v>
      </c>
      <c r="D1607" s="12" t="s">
        <v>127</v>
      </c>
      <c r="E1607" s="12" t="s">
        <v>989</v>
      </c>
      <c r="F1607" s="164" t="s">
        <v>52</v>
      </c>
      <c r="G1607" s="164" t="s">
        <v>521</v>
      </c>
      <c r="H1607" s="4"/>
      <c r="I1607" s="4"/>
      <c r="J1607" s="4"/>
      <c r="K1607" s="4"/>
      <c r="L1607" s="4"/>
      <c r="M1607" s="4"/>
      <c r="N1607" s="4"/>
      <c r="O1607" s="4"/>
      <c r="P1607" s="5">
        <f>IF(基本情報登録!$D$10="","",IF(基本情報登録!$D$10=登録データ!D1607,1,0))</f>
        <v>0</v>
      </c>
      <c r="Q1607" s="3"/>
      <c r="R1607" s="3"/>
    </row>
    <row r="1608" spans="1:18" x14ac:dyDescent="0.25">
      <c r="A1608" s="12">
        <v>1749</v>
      </c>
      <c r="B1608" s="12" t="s">
        <v>4268</v>
      </c>
      <c r="C1608" s="12" t="s">
        <v>4269</v>
      </c>
      <c r="D1608" s="12" t="s">
        <v>127</v>
      </c>
      <c r="E1608" s="12" t="s">
        <v>989</v>
      </c>
      <c r="F1608" s="164" t="s">
        <v>37</v>
      </c>
      <c r="G1608" s="164" t="s">
        <v>1224</v>
      </c>
      <c r="H1608" s="4"/>
      <c r="I1608" s="4"/>
      <c r="J1608" s="4"/>
      <c r="K1608" s="4"/>
      <c r="L1608" s="4"/>
      <c r="M1608" s="4"/>
      <c r="N1608" s="4"/>
      <c r="O1608" s="4"/>
      <c r="P1608" s="5">
        <f>IF(基本情報登録!$D$10="","",IF(基本情報登録!$D$10=登録データ!D1608,1,0))</f>
        <v>0</v>
      </c>
      <c r="Q1608" s="3"/>
      <c r="R1608" s="3"/>
    </row>
    <row r="1609" spans="1:18" x14ac:dyDescent="0.25">
      <c r="A1609" s="12">
        <v>1750</v>
      </c>
      <c r="B1609" s="12" t="s">
        <v>4270</v>
      </c>
      <c r="C1609" s="12" t="s">
        <v>4271</v>
      </c>
      <c r="D1609" s="12" t="s">
        <v>127</v>
      </c>
      <c r="E1609" s="12" t="s">
        <v>989</v>
      </c>
      <c r="F1609" s="164" t="s">
        <v>96</v>
      </c>
      <c r="G1609" s="164" t="s">
        <v>999</v>
      </c>
      <c r="H1609" s="4"/>
      <c r="I1609" s="4"/>
      <c r="J1609" s="4"/>
      <c r="K1609" s="4"/>
      <c r="L1609" s="4"/>
      <c r="M1609" s="4"/>
      <c r="N1609" s="4"/>
      <c r="O1609" s="4"/>
      <c r="P1609" s="5">
        <f>IF(基本情報登録!$D$10="","",IF(基本情報登録!$D$10=登録データ!D1609,1,0))</f>
        <v>0</v>
      </c>
      <c r="Q1609" s="3"/>
      <c r="R1609" s="3"/>
    </row>
    <row r="1610" spans="1:18" x14ac:dyDescent="0.25">
      <c r="A1610" s="12">
        <v>1751</v>
      </c>
      <c r="B1610" s="12" t="s">
        <v>4272</v>
      </c>
      <c r="C1610" s="12" t="s">
        <v>4273</v>
      </c>
      <c r="D1610" s="12" t="s">
        <v>127</v>
      </c>
      <c r="E1610" s="12" t="s">
        <v>989</v>
      </c>
      <c r="F1610" s="164" t="s">
        <v>52</v>
      </c>
      <c r="G1610" s="164" t="s">
        <v>4561</v>
      </c>
      <c r="H1610" s="4"/>
      <c r="I1610" s="4"/>
      <c r="J1610" s="4"/>
      <c r="K1610" s="4"/>
      <c r="L1610" s="4"/>
      <c r="M1610" s="4"/>
      <c r="N1610" s="4"/>
      <c r="O1610" s="4"/>
      <c r="P1610" s="5">
        <f>IF(基本情報登録!$D$10="","",IF(基本情報登録!$D$10=登録データ!D1610,1,0))</f>
        <v>0</v>
      </c>
      <c r="Q1610" s="3"/>
      <c r="R1610" s="3"/>
    </row>
    <row r="1611" spans="1:18" x14ac:dyDescent="0.25">
      <c r="A1611" s="12">
        <v>1752</v>
      </c>
      <c r="B1611" s="12" t="s">
        <v>4274</v>
      </c>
      <c r="C1611" s="12" t="s">
        <v>4275</v>
      </c>
      <c r="D1611" s="12" t="s">
        <v>127</v>
      </c>
      <c r="E1611" s="12" t="s">
        <v>989</v>
      </c>
      <c r="F1611" s="164" t="s">
        <v>28</v>
      </c>
      <c r="G1611" s="164" t="s">
        <v>1684</v>
      </c>
      <c r="H1611" s="4"/>
      <c r="I1611" s="4"/>
      <c r="J1611" s="4"/>
      <c r="K1611" s="4"/>
      <c r="L1611" s="4"/>
      <c r="M1611" s="4"/>
      <c r="N1611" s="4"/>
      <c r="O1611" s="4"/>
      <c r="P1611" s="5">
        <f>IF(基本情報登録!$D$10="","",IF(基本情報登録!$D$10=登録データ!D1611,1,0))</f>
        <v>0</v>
      </c>
      <c r="Q1611" s="3"/>
      <c r="R1611" s="3"/>
    </row>
    <row r="1612" spans="1:18" x14ac:dyDescent="0.25">
      <c r="A1612" s="12">
        <v>1753</v>
      </c>
      <c r="B1612" s="12" t="s">
        <v>4276</v>
      </c>
      <c r="C1612" s="12" t="s">
        <v>4277</v>
      </c>
      <c r="D1612" s="12" t="s">
        <v>127</v>
      </c>
      <c r="E1612" s="12" t="s">
        <v>989</v>
      </c>
      <c r="F1612" s="164" t="s">
        <v>1992</v>
      </c>
      <c r="G1612" s="164" t="s">
        <v>4646</v>
      </c>
      <c r="H1612" s="4"/>
      <c r="I1612" s="4"/>
      <c r="J1612" s="4"/>
      <c r="K1612" s="4"/>
      <c r="L1612" s="4"/>
      <c r="M1612" s="4"/>
      <c r="N1612" s="4"/>
      <c r="O1612" s="4"/>
      <c r="P1612" s="5">
        <f>IF(基本情報登録!$D$10="","",IF(基本情報登録!$D$10=登録データ!D1612,1,0))</f>
        <v>0</v>
      </c>
      <c r="Q1612" s="3"/>
      <c r="R1612" s="3"/>
    </row>
    <row r="1613" spans="1:18" x14ac:dyDescent="0.25">
      <c r="A1613" s="12">
        <v>1754</v>
      </c>
      <c r="B1613" s="12" t="s">
        <v>4278</v>
      </c>
      <c r="C1613" s="12" t="s">
        <v>4279</v>
      </c>
      <c r="D1613" s="12" t="s">
        <v>127</v>
      </c>
      <c r="E1613" s="12" t="s">
        <v>989</v>
      </c>
      <c r="F1613" s="164" t="s">
        <v>118</v>
      </c>
      <c r="G1613" s="164" t="s">
        <v>2638</v>
      </c>
      <c r="H1613" s="4"/>
      <c r="I1613" s="4"/>
      <c r="J1613" s="4"/>
      <c r="K1613" s="4"/>
      <c r="L1613" s="4"/>
      <c r="M1613" s="4"/>
      <c r="N1613" s="4"/>
      <c r="O1613" s="4"/>
      <c r="P1613" s="5">
        <f>IF(基本情報登録!$D$10="","",IF(基本情報登録!$D$10=登録データ!D1613,1,0))</f>
        <v>0</v>
      </c>
      <c r="Q1613" s="3"/>
      <c r="R1613" s="3"/>
    </row>
    <row r="1614" spans="1:18" x14ac:dyDescent="0.25">
      <c r="A1614" s="12">
        <v>1755</v>
      </c>
      <c r="B1614" s="12" t="s">
        <v>4280</v>
      </c>
      <c r="C1614" s="12" t="s">
        <v>4281</v>
      </c>
      <c r="D1614" s="12" t="s">
        <v>127</v>
      </c>
      <c r="E1614" s="12" t="s">
        <v>989</v>
      </c>
      <c r="F1614" s="164" t="s">
        <v>118</v>
      </c>
      <c r="G1614" s="164" t="s">
        <v>2564</v>
      </c>
      <c r="H1614" s="4"/>
      <c r="I1614" s="4"/>
      <c r="J1614" s="4"/>
      <c r="K1614" s="4"/>
      <c r="L1614" s="4"/>
      <c r="M1614" s="4"/>
      <c r="N1614" s="4"/>
      <c r="O1614" s="4"/>
      <c r="P1614" s="5">
        <f>IF(基本情報登録!$D$10="","",IF(基本情報登録!$D$10=登録データ!D1614,1,0))</f>
        <v>0</v>
      </c>
      <c r="Q1614" s="3"/>
      <c r="R1614" s="3"/>
    </row>
    <row r="1615" spans="1:18" x14ac:dyDescent="0.25">
      <c r="A1615" s="12">
        <v>1756</v>
      </c>
      <c r="B1615" s="12" t="s">
        <v>4282</v>
      </c>
      <c r="C1615" s="12" t="s">
        <v>4283</v>
      </c>
      <c r="D1615" s="12" t="s">
        <v>127</v>
      </c>
      <c r="E1615" s="12" t="s">
        <v>989</v>
      </c>
      <c r="F1615" s="164" t="s">
        <v>68</v>
      </c>
      <c r="G1615" s="164" t="s">
        <v>1232</v>
      </c>
      <c r="H1615" s="4"/>
      <c r="I1615" s="4"/>
      <c r="J1615" s="4"/>
      <c r="K1615" s="4"/>
      <c r="L1615" s="4"/>
      <c r="M1615" s="4"/>
      <c r="N1615" s="4"/>
      <c r="O1615" s="4"/>
      <c r="P1615" s="5">
        <f>IF(基本情報登録!$D$10="","",IF(基本情報登録!$D$10=登録データ!D1615,1,0))</f>
        <v>0</v>
      </c>
      <c r="Q1615" s="3"/>
      <c r="R1615" s="3"/>
    </row>
    <row r="1616" spans="1:18" x14ac:dyDescent="0.25">
      <c r="A1616" s="12">
        <v>1757</v>
      </c>
      <c r="B1616" s="12" t="s">
        <v>4284</v>
      </c>
      <c r="C1616" s="12" t="s">
        <v>4285</v>
      </c>
      <c r="D1616" s="12" t="s">
        <v>127</v>
      </c>
      <c r="E1616" s="12" t="s">
        <v>989</v>
      </c>
      <c r="F1616" s="164" t="s">
        <v>151</v>
      </c>
      <c r="G1616" s="164" t="s">
        <v>1129</v>
      </c>
      <c r="H1616" s="4"/>
      <c r="I1616" s="4"/>
      <c r="J1616" s="4"/>
      <c r="K1616" s="4"/>
      <c r="L1616" s="4"/>
      <c r="M1616" s="4"/>
      <c r="N1616" s="4"/>
      <c r="O1616" s="4"/>
      <c r="P1616" s="5">
        <f>IF(基本情報登録!$D$10="","",IF(基本情報登録!$D$10=登録データ!D1616,1,0))</f>
        <v>0</v>
      </c>
      <c r="Q1616" s="3"/>
      <c r="R1616" s="3"/>
    </row>
    <row r="1617" spans="1:18" x14ac:dyDescent="0.25">
      <c r="A1617" s="12">
        <v>1758</v>
      </c>
      <c r="B1617" s="12" t="s">
        <v>4286</v>
      </c>
      <c r="C1617" s="12" t="s">
        <v>4287</v>
      </c>
      <c r="D1617" s="12" t="s">
        <v>127</v>
      </c>
      <c r="E1617" s="12" t="s">
        <v>989</v>
      </c>
      <c r="F1617" s="164" t="s">
        <v>136</v>
      </c>
      <c r="G1617" s="164" t="s">
        <v>1200</v>
      </c>
      <c r="H1617" s="4"/>
      <c r="I1617" s="4"/>
      <c r="J1617" s="4"/>
      <c r="K1617" s="4"/>
      <c r="L1617" s="4"/>
      <c r="M1617" s="4"/>
      <c r="N1617" s="4"/>
      <c r="O1617" s="4"/>
      <c r="P1617" s="5">
        <f>IF(基本情報登録!$D$10="","",IF(基本情報登録!$D$10=登録データ!D1617,1,0))</f>
        <v>0</v>
      </c>
      <c r="Q1617" s="3"/>
      <c r="R1617" s="3"/>
    </row>
    <row r="1618" spans="1:18" x14ac:dyDescent="0.25">
      <c r="A1618" s="12">
        <v>1759</v>
      </c>
      <c r="B1618" s="12" t="s">
        <v>4288</v>
      </c>
      <c r="C1618" s="12" t="s">
        <v>4289</v>
      </c>
      <c r="D1618" s="12" t="s">
        <v>127</v>
      </c>
      <c r="E1618" s="12" t="s">
        <v>989</v>
      </c>
      <c r="F1618" s="164" t="s">
        <v>492</v>
      </c>
      <c r="G1618" s="164" t="s">
        <v>4647</v>
      </c>
      <c r="H1618" s="4"/>
      <c r="I1618" s="4"/>
      <c r="J1618" s="4"/>
      <c r="K1618" s="4"/>
      <c r="L1618" s="4"/>
      <c r="M1618" s="4"/>
      <c r="N1618" s="4"/>
      <c r="O1618" s="4"/>
      <c r="P1618" s="5">
        <f>IF(基本情報登録!$D$10="","",IF(基本情報登録!$D$10=登録データ!D1618,1,0))</f>
        <v>0</v>
      </c>
      <c r="Q1618" s="3"/>
      <c r="R1618" s="3"/>
    </row>
    <row r="1619" spans="1:18" x14ac:dyDescent="0.25">
      <c r="A1619" s="12">
        <v>1760</v>
      </c>
      <c r="B1619" s="12" t="s">
        <v>4290</v>
      </c>
      <c r="C1619" s="12" t="s">
        <v>4291</v>
      </c>
      <c r="D1619" s="12" t="s">
        <v>127</v>
      </c>
      <c r="E1619" s="12" t="s">
        <v>989</v>
      </c>
      <c r="F1619" s="164" t="s">
        <v>143</v>
      </c>
      <c r="G1619" s="164" t="s">
        <v>888</v>
      </c>
      <c r="H1619" s="4"/>
      <c r="I1619" s="4"/>
      <c r="J1619" s="4"/>
      <c r="K1619" s="4"/>
      <c r="L1619" s="4"/>
      <c r="M1619" s="4"/>
      <c r="N1619" s="4"/>
      <c r="O1619" s="4"/>
      <c r="P1619" s="5">
        <f>IF(基本情報登録!$D$10="","",IF(基本情報登録!$D$10=登録データ!D1619,1,0))</f>
        <v>0</v>
      </c>
      <c r="Q1619" s="3"/>
      <c r="R1619" s="3"/>
    </row>
    <row r="1620" spans="1:18" x14ac:dyDescent="0.25">
      <c r="A1620" s="12">
        <v>1761</v>
      </c>
      <c r="B1620" s="12" t="s">
        <v>4292</v>
      </c>
      <c r="C1620" s="12" t="s">
        <v>4293</v>
      </c>
      <c r="D1620" s="12" t="s">
        <v>127</v>
      </c>
      <c r="E1620" s="12" t="s">
        <v>989</v>
      </c>
      <c r="F1620" s="164" t="s">
        <v>118</v>
      </c>
      <c r="G1620" s="164" t="s">
        <v>2649</v>
      </c>
      <c r="H1620" s="4"/>
      <c r="I1620" s="4"/>
      <c r="J1620" s="4"/>
      <c r="K1620" s="4"/>
      <c r="L1620" s="4"/>
      <c r="M1620" s="4"/>
      <c r="N1620" s="4"/>
      <c r="O1620" s="4"/>
      <c r="P1620" s="5">
        <f>IF(基本情報登録!$D$10="","",IF(基本情報登録!$D$10=登録データ!D1620,1,0))</f>
        <v>0</v>
      </c>
      <c r="Q1620" s="3"/>
      <c r="R1620" s="3"/>
    </row>
    <row r="1621" spans="1:18" x14ac:dyDescent="0.25">
      <c r="A1621" s="12">
        <v>1762</v>
      </c>
      <c r="B1621" s="12" t="s">
        <v>4294</v>
      </c>
      <c r="C1621" s="12" t="s">
        <v>4295</v>
      </c>
      <c r="D1621" s="12" t="s">
        <v>98</v>
      </c>
      <c r="E1621" s="12" t="s">
        <v>989</v>
      </c>
      <c r="F1621" s="164" t="s">
        <v>28</v>
      </c>
      <c r="G1621" s="164" t="s">
        <v>1684</v>
      </c>
      <c r="H1621" s="4"/>
      <c r="I1621" s="4"/>
      <c r="J1621" s="4"/>
      <c r="K1621" s="4"/>
      <c r="L1621" s="4"/>
      <c r="M1621" s="4"/>
      <c r="N1621" s="4"/>
      <c r="O1621" s="4"/>
      <c r="P1621" s="5">
        <f>IF(基本情報登録!$D$10="","",IF(基本情報登録!$D$10=登録データ!D1621,1,0))</f>
        <v>0</v>
      </c>
      <c r="Q1621" s="3"/>
      <c r="R1621" s="3"/>
    </row>
    <row r="1622" spans="1:18" x14ac:dyDescent="0.25">
      <c r="A1622" s="12">
        <v>1763</v>
      </c>
      <c r="B1622" s="12" t="s">
        <v>4296</v>
      </c>
      <c r="C1622" s="12" t="s">
        <v>4297</v>
      </c>
      <c r="D1622" s="12" t="s">
        <v>98</v>
      </c>
      <c r="E1622" s="12" t="s">
        <v>989</v>
      </c>
      <c r="F1622" s="164" t="s">
        <v>118</v>
      </c>
      <c r="G1622" s="164" t="s">
        <v>781</v>
      </c>
      <c r="H1622" s="4"/>
      <c r="I1622" s="4"/>
      <c r="J1622" s="4"/>
      <c r="K1622" s="4"/>
      <c r="L1622" s="4"/>
      <c r="M1622" s="4"/>
      <c r="N1622" s="4"/>
      <c r="O1622" s="4"/>
      <c r="P1622" s="5">
        <f>IF(基本情報登録!$D$10="","",IF(基本情報登録!$D$10=登録データ!D1622,1,0))</f>
        <v>0</v>
      </c>
      <c r="Q1622" s="3"/>
      <c r="R1622" s="3"/>
    </row>
    <row r="1623" spans="1:18" x14ac:dyDescent="0.25">
      <c r="A1623" s="12">
        <v>1764</v>
      </c>
      <c r="B1623" s="12" t="s">
        <v>4298</v>
      </c>
      <c r="C1623" s="12" t="s">
        <v>4299</v>
      </c>
      <c r="D1623" s="12" t="s">
        <v>98</v>
      </c>
      <c r="E1623" s="12" t="s">
        <v>989</v>
      </c>
      <c r="F1623" s="164" t="s">
        <v>118</v>
      </c>
      <c r="G1623" s="164" t="s">
        <v>776</v>
      </c>
      <c r="H1623" s="4"/>
      <c r="I1623" s="4"/>
      <c r="J1623" s="4"/>
      <c r="K1623" s="4"/>
      <c r="L1623" s="4"/>
      <c r="M1623" s="4"/>
      <c r="N1623" s="4"/>
      <c r="O1623" s="4"/>
      <c r="P1623" s="5">
        <f>IF(基本情報登録!$D$10="","",IF(基本情報登録!$D$10=登録データ!D1623,1,0))</f>
        <v>0</v>
      </c>
      <c r="Q1623" s="3"/>
      <c r="R1623" s="3"/>
    </row>
    <row r="1624" spans="1:18" x14ac:dyDescent="0.25">
      <c r="A1624" s="12">
        <v>1765</v>
      </c>
      <c r="B1624" s="12" t="s">
        <v>4300</v>
      </c>
      <c r="C1624" s="12" t="s">
        <v>4301</v>
      </c>
      <c r="D1624" s="12" t="s">
        <v>98</v>
      </c>
      <c r="E1624" s="12" t="s">
        <v>989</v>
      </c>
      <c r="F1624" s="164" t="s">
        <v>118</v>
      </c>
      <c r="G1624" s="164" t="s">
        <v>679</v>
      </c>
      <c r="H1624" s="4"/>
      <c r="I1624" s="4"/>
      <c r="J1624" s="4"/>
      <c r="K1624" s="4"/>
      <c r="L1624" s="4"/>
      <c r="M1624" s="4"/>
      <c r="N1624" s="4"/>
      <c r="O1624" s="4"/>
      <c r="P1624" s="5">
        <f>IF(基本情報登録!$D$10="","",IF(基本情報登録!$D$10=登録データ!D1624,1,0))</f>
        <v>0</v>
      </c>
      <c r="Q1624" s="3"/>
      <c r="R1624" s="3"/>
    </row>
    <row r="1625" spans="1:18" x14ac:dyDescent="0.25">
      <c r="A1625" s="12">
        <v>1766</v>
      </c>
      <c r="B1625" s="12" t="s">
        <v>4302</v>
      </c>
      <c r="C1625" s="12" t="s">
        <v>4303</v>
      </c>
      <c r="D1625" s="12" t="s">
        <v>98</v>
      </c>
      <c r="E1625" s="12" t="s">
        <v>989</v>
      </c>
      <c r="F1625" s="164" t="s">
        <v>1998</v>
      </c>
      <c r="G1625" s="164" t="s">
        <v>2747</v>
      </c>
      <c r="H1625" s="4"/>
      <c r="I1625" s="4"/>
      <c r="J1625" s="4"/>
      <c r="K1625" s="4"/>
      <c r="L1625" s="4"/>
      <c r="M1625" s="4"/>
      <c r="N1625" s="4"/>
      <c r="O1625" s="4"/>
      <c r="P1625" s="5">
        <f>IF(基本情報登録!$D$10="","",IF(基本情報登録!$D$10=登録データ!D1625,1,0))</f>
        <v>0</v>
      </c>
      <c r="Q1625" s="3"/>
      <c r="R1625" s="3"/>
    </row>
    <row r="1626" spans="1:18" x14ac:dyDescent="0.25">
      <c r="A1626" s="12">
        <v>1767</v>
      </c>
      <c r="B1626" s="12" t="s">
        <v>4304</v>
      </c>
      <c r="C1626" s="12" t="s">
        <v>4305</v>
      </c>
      <c r="D1626" s="12" t="s">
        <v>98</v>
      </c>
      <c r="E1626" s="12" t="s">
        <v>989</v>
      </c>
      <c r="F1626" s="164" t="s">
        <v>87</v>
      </c>
      <c r="G1626" s="164" t="s">
        <v>201</v>
      </c>
      <c r="H1626" s="4"/>
      <c r="I1626" s="4"/>
      <c r="J1626" s="4"/>
      <c r="K1626" s="4"/>
      <c r="L1626" s="4"/>
      <c r="M1626" s="4"/>
      <c r="N1626" s="4"/>
      <c r="O1626" s="4"/>
      <c r="P1626" s="5">
        <f>IF(基本情報登録!$D$10="","",IF(基本情報登録!$D$10=登録データ!D1626,1,0))</f>
        <v>0</v>
      </c>
      <c r="Q1626" s="3"/>
      <c r="R1626" s="3"/>
    </row>
    <row r="1627" spans="1:18" x14ac:dyDescent="0.25">
      <c r="A1627" s="12">
        <v>1768</v>
      </c>
      <c r="B1627" s="12" t="s">
        <v>4306</v>
      </c>
      <c r="C1627" s="12" t="s">
        <v>4307</v>
      </c>
      <c r="D1627" s="12" t="s">
        <v>98</v>
      </c>
      <c r="E1627" s="12" t="s">
        <v>989</v>
      </c>
      <c r="F1627" s="164" t="s">
        <v>166</v>
      </c>
      <c r="G1627" s="164" t="s">
        <v>2658</v>
      </c>
      <c r="H1627" s="4"/>
      <c r="I1627" s="4"/>
      <c r="J1627" s="4"/>
      <c r="K1627" s="4"/>
      <c r="L1627" s="4"/>
      <c r="M1627" s="4"/>
      <c r="N1627" s="4"/>
      <c r="O1627" s="4"/>
      <c r="P1627" s="5">
        <f>IF(基本情報登録!$D$10="","",IF(基本情報登録!$D$10=登録データ!D1627,1,0))</f>
        <v>0</v>
      </c>
      <c r="Q1627" s="3"/>
      <c r="R1627" s="3"/>
    </row>
    <row r="1628" spans="1:18" x14ac:dyDescent="0.25">
      <c r="A1628" s="12">
        <v>1769</v>
      </c>
      <c r="B1628" s="12" t="s">
        <v>4308</v>
      </c>
      <c r="C1628" s="12" t="s">
        <v>4309</v>
      </c>
      <c r="D1628" s="12" t="s">
        <v>98</v>
      </c>
      <c r="E1628" s="12" t="s">
        <v>989</v>
      </c>
      <c r="F1628" s="164" t="s">
        <v>131</v>
      </c>
      <c r="G1628" s="164" t="s">
        <v>431</v>
      </c>
      <c r="H1628" s="4"/>
      <c r="I1628" s="4"/>
      <c r="J1628" s="4"/>
      <c r="K1628" s="4"/>
      <c r="L1628" s="4"/>
      <c r="M1628" s="4"/>
      <c r="N1628" s="4"/>
      <c r="O1628" s="4"/>
      <c r="P1628" s="5">
        <f>IF(基本情報登録!$D$10="","",IF(基本情報登録!$D$10=登録データ!D1628,1,0))</f>
        <v>0</v>
      </c>
      <c r="Q1628" s="3"/>
      <c r="R1628" s="3"/>
    </row>
    <row r="1629" spans="1:18" x14ac:dyDescent="0.25">
      <c r="A1629" s="12">
        <v>1770</v>
      </c>
      <c r="B1629" s="12" t="s">
        <v>2828</v>
      </c>
      <c r="C1629" s="12" t="s">
        <v>2829</v>
      </c>
      <c r="D1629" s="12" t="s">
        <v>182</v>
      </c>
      <c r="E1629" s="12" t="s">
        <v>95</v>
      </c>
      <c r="F1629" s="164" t="s">
        <v>118</v>
      </c>
      <c r="G1629" s="164" t="s">
        <v>1511</v>
      </c>
      <c r="H1629" s="4"/>
      <c r="I1629" s="4"/>
      <c r="J1629" s="4"/>
      <c r="K1629" s="4"/>
      <c r="L1629" s="4"/>
      <c r="M1629" s="4"/>
      <c r="N1629" s="4"/>
      <c r="O1629" s="4"/>
      <c r="P1629" s="5">
        <f>IF(基本情報登録!$D$10="","",IF(基本情報登録!$D$10=登録データ!D1629,1,0))</f>
        <v>0</v>
      </c>
      <c r="Q1629" s="3"/>
      <c r="R1629" s="3"/>
    </row>
    <row r="1630" spans="1:18" x14ac:dyDescent="0.25">
      <c r="A1630" s="12">
        <v>1771</v>
      </c>
      <c r="B1630" s="12" t="s">
        <v>2830</v>
      </c>
      <c r="C1630" s="12" t="s">
        <v>2831</v>
      </c>
      <c r="D1630" s="12" t="s">
        <v>182</v>
      </c>
      <c r="E1630" s="12" t="s">
        <v>95</v>
      </c>
      <c r="F1630" s="164" t="s">
        <v>118</v>
      </c>
      <c r="G1630" s="164" t="s">
        <v>2489</v>
      </c>
      <c r="H1630" s="4"/>
      <c r="I1630" s="4"/>
      <c r="J1630" s="4"/>
      <c r="K1630" s="4"/>
      <c r="L1630" s="4"/>
      <c r="M1630" s="4"/>
      <c r="N1630" s="4"/>
      <c r="O1630" s="4"/>
      <c r="P1630" s="5">
        <f>IF(基本情報登録!$D$10="","",IF(基本情報登録!$D$10=登録データ!D1630,1,0))</f>
        <v>0</v>
      </c>
      <c r="Q1630" s="3"/>
      <c r="R1630" s="3"/>
    </row>
    <row r="1631" spans="1:18" x14ac:dyDescent="0.25">
      <c r="A1631" s="12">
        <v>1772</v>
      </c>
      <c r="B1631" s="12" t="s">
        <v>2910</v>
      </c>
      <c r="C1631" s="12" t="s">
        <v>2911</v>
      </c>
      <c r="D1631" s="12" t="s">
        <v>182</v>
      </c>
      <c r="E1631" s="12" t="s">
        <v>188</v>
      </c>
      <c r="F1631" s="164" t="s">
        <v>52</v>
      </c>
      <c r="G1631" s="164" t="s">
        <v>417</v>
      </c>
      <c r="H1631" s="4"/>
      <c r="I1631" s="4"/>
      <c r="J1631" s="4"/>
      <c r="K1631" s="4"/>
      <c r="L1631" s="4"/>
      <c r="M1631" s="4"/>
      <c r="N1631" s="4"/>
      <c r="O1631" s="4"/>
      <c r="P1631" s="5">
        <f>IF(基本情報登録!$D$10="","",IF(基本情報登録!$D$10=登録データ!D1631,1,0))</f>
        <v>0</v>
      </c>
      <c r="Q1631" s="3"/>
      <c r="R1631" s="3"/>
    </row>
    <row r="1632" spans="1:18" x14ac:dyDescent="0.25">
      <c r="A1632" s="12">
        <v>1773</v>
      </c>
      <c r="B1632" s="12" t="s">
        <v>4310</v>
      </c>
      <c r="C1632" s="12" t="s">
        <v>4311</v>
      </c>
      <c r="D1632" s="12" t="s">
        <v>182</v>
      </c>
      <c r="E1632" s="12" t="s">
        <v>989</v>
      </c>
      <c r="F1632" s="164" t="s">
        <v>52</v>
      </c>
      <c r="G1632" s="164" t="s">
        <v>2494</v>
      </c>
      <c r="H1632" s="4"/>
      <c r="I1632" s="4"/>
      <c r="J1632" s="4"/>
      <c r="K1632" s="4"/>
      <c r="L1632" s="4"/>
      <c r="M1632" s="4"/>
      <c r="N1632" s="4"/>
      <c r="O1632" s="4"/>
      <c r="P1632" s="5">
        <f>IF(基本情報登録!$D$10="","",IF(基本情報登録!$D$10=登録データ!D1632,1,0))</f>
        <v>0</v>
      </c>
      <c r="Q1632" s="3"/>
      <c r="R1632" s="3"/>
    </row>
    <row r="1633" spans="1:18" x14ac:dyDescent="0.25">
      <c r="A1633" s="12">
        <v>1774</v>
      </c>
      <c r="B1633" s="12" t="s">
        <v>4312</v>
      </c>
      <c r="C1633" s="12" t="s">
        <v>4313</v>
      </c>
      <c r="D1633" s="12" t="s">
        <v>202</v>
      </c>
      <c r="E1633" s="12" t="s">
        <v>989</v>
      </c>
      <c r="F1633" s="164" t="s">
        <v>348</v>
      </c>
      <c r="G1633" s="164" t="s">
        <v>2497</v>
      </c>
      <c r="H1633" s="4"/>
      <c r="I1633" s="4"/>
      <c r="J1633" s="4"/>
      <c r="K1633" s="4"/>
      <c r="L1633" s="4"/>
      <c r="M1633" s="4"/>
      <c r="N1633" s="4"/>
      <c r="O1633" s="4"/>
      <c r="P1633" s="5">
        <f>IF(基本情報登録!$D$10="","",IF(基本情報登録!$D$10=登録データ!D1633,1,0))</f>
        <v>0</v>
      </c>
      <c r="Q1633" s="3"/>
      <c r="R1633" s="3"/>
    </row>
    <row r="1634" spans="1:18" x14ac:dyDescent="0.25">
      <c r="A1634" s="12">
        <v>1775</v>
      </c>
      <c r="B1634" s="12" t="s">
        <v>2745</v>
      </c>
      <c r="C1634" s="12" t="s">
        <v>2746</v>
      </c>
      <c r="D1634" s="12" t="s">
        <v>388</v>
      </c>
      <c r="E1634" s="12" t="s">
        <v>386</v>
      </c>
      <c r="F1634" s="164" t="s">
        <v>118</v>
      </c>
      <c r="G1634" s="164" t="s">
        <v>480</v>
      </c>
      <c r="H1634" s="4"/>
      <c r="I1634" s="4"/>
      <c r="J1634" s="4"/>
      <c r="K1634" s="4"/>
      <c r="L1634" s="4"/>
      <c r="M1634" s="4"/>
      <c r="N1634" s="4"/>
      <c r="O1634" s="4"/>
      <c r="P1634" s="5">
        <f>IF(基本情報登録!$D$10="","",IF(基本情報登録!$D$10=登録データ!D1634,1,0))</f>
        <v>0</v>
      </c>
      <c r="Q1634" s="3"/>
      <c r="R1634" s="3"/>
    </row>
    <row r="1635" spans="1:18" x14ac:dyDescent="0.25">
      <c r="A1635" s="12">
        <v>1776</v>
      </c>
      <c r="B1635" s="12" t="s">
        <v>2759</v>
      </c>
      <c r="C1635" s="12" t="s">
        <v>4314</v>
      </c>
      <c r="D1635" s="12" t="s">
        <v>388</v>
      </c>
      <c r="E1635" s="12" t="s">
        <v>95</v>
      </c>
      <c r="F1635" s="164" t="s">
        <v>52</v>
      </c>
      <c r="G1635" s="164" t="s">
        <v>2507</v>
      </c>
      <c r="H1635" s="4"/>
      <c r="I1635" s="4"/>
      <c r="J1635" s="4"/>
      <c r="K1635" s="4"/>
      <c r="L1635" s="4"/>
      <c r="M1635" s="4"/>
      <c r="N1635" s="4"/>
      <c r="O1635" s="4"/>
      <c r="P1635" s="5">
        <f>IF(基本情報登録!$D$10="","",IF(基本情報登録!$D$10=登録データ!D1635,1,0))</f>
        <v>0</v>
      </c>
      <c r="Q1635" s="3"/>
      <c r="R1635" s="3"/>
    </row>
    <row r="1636" spans="1:18" x14ac:dyDescent="0.25">
      <c r="A1636" s="12">
        <v>1777</v>
      </c>
      <c r="B1636" s="12" t="s">
        <v>4315</v>
      </c>
      <c r="C1636" s="12" t="s">
        <v>4316</v>
      </c>
      <c r="D1636" s="12" t="s">
        <v>388</v>
      </c>
      <c r="E1636" s="12" t="s">
        <v>989</v>
      </c>
      <c r="F1636" s="164" t="s">
        <v>52</v>
      </c>
      <c r="G1636" s="164" t="s">
        <v>2629</v>
      </c>
      <c r="H1636" s="4"/>
      <c r="I1636" s="4"/>
      <c r="J1636" s="4"/>
      <c r="K1636" s="4"/>
      <c r="L1636" s="4"/>
      <c r="M1636" s="4"/>
      <c r="N1636" s="4"/>
      <c r="O1636" s="4"/>
      <c r="P1636" s="5">
        <f>IF(基本情報登録!$D$10="","",IF(基本情報登録!$D$10=登録データ!D1636,1,0))</f>
        <v>0</v>
      </c>
      <c r="Q1636" s="3"/>
      <c r="R1636" s="3"/>
    </row>
    <row r="1637" spans="1:18" x14ac:dyDescent="0.25">
      <c r="A1637" s="12">
        <v>1778</v>
      </c>
      <c r="B1637" s="12" t="s">
        <v>4317</v>
      </c>
      <c r="C1637" s="12" t="s">
        <v>4318</v>
      </c>
      <c r="D1637" s="12" t="s">
        <v>388</v>
      </c>
      <c r="E1637" s="12" t="s">
        <v>989</v>
      </c>
      <c r="F1637" s="164" t="s">
        <v>52</v>
      </c>
      <c r="G1637" s="164" t="s">
        <v>769</v>
      </c>
      <c r="H1637" s="4"/>
      <c r="I1637" s="4"/>
      <c r="J1637" s="4"/>
      <c r="K1637" s="4"/>
      <c r="L1637" s="4"/>
      <c r="M1637" s="4"/>
      <c r="N1637" s="4"/>
      <c r="O1637" s="4"/>
      <c r="P1637" s="5">
        <f>IF(基本情報登録!$D$10="","",IF(基本情報登録!$D$10=登録データ!D1637,1,0))</f>
        <v>0</v>
      </c>
      <c r="Q1637" s="3"/>
      <c r="R1637" s="3"/>
    </row>
    <row r="1638" spans="1:18" x14ac:dyDescent="0.25">
      <c r="A1638" s="12">
        <v>1779</v>
      </c>
      <c r="B1638" s="12" t="s">
        <v>2838</v>
      </c>
      <c r="C1638" s="12" t="s">
        <v>2839</v>
      </c>
      <c r="D1638" s="12" t="s">
        <v>318</v>
      </c>
      <c r="E1638" s="12" t="s">
        <v>95</v>
      </c>
      <c r="F1638" s="164" t="s">
        <v>276</v>
      </c>
      <c r="G1638" s="164" t="s">
        <v>277</v>
      </c>
      <c r="H1638" s="4"/>
      <c r="I1638" s="4"/>
      <c r="J1638" s="4"/>
      <c r="K1638" s="4"/>
      <c r="L1638" s="4"/>
      <c r="M1638" s="4"/>
      <c r="N1638" s="4"/>
      <c r="O1638" s="4"/>
      <c r="P1638" s="5">
        <f>IF(基本情報登録!$D$10="","",IF(基本情報登録!$D$10=登録データ!D1638,1,0))</f>
        <v>0</v>
      </c>
      <c r="Q1638" s="3"/>
      <c r="R1638" s="3"/>
    </row>
    <row r="1639" spans="1:18" x14ac:dyDescent="0.25">
      <c r="A1639" s="12">
        <v>1780</v>
      </c>
      <c r="B1639" s="12" t="s">
        <v>2487</v>
      </c>
      <c r="C1639" s="12" t="s">
        <v>2488</v>
      </c>
      <c r="D1639" s="12" t="s">
        <v>221</v>
      </c>
      <c r="E1639" s="12" t="s">
        <v>225</v>
      </c>
      <c r="F1639" s="164" t="s">
        <v>166</v>
      </c>
      <c r="G1639" s="164" t="s">
        <v>583</v>
      </c>
      <c r="H1639" s="4"/>
      <c r="I1639" s="4"/>
      <c r="J1639" s="4"/>
      <c r="K1639" s="4"/>
      <c r="L1639" s="4"/>
      <c r="M1639" s="4"/>
      <c r="N1639" s="4"/>
      <c r="O1639" s="4"/>
      <c r="P1639" s="5">
        <f>IF(基本情報登録!$D$10="","",IF(基本情報登録!$D$10=登録データ!D1639,1,0))</f>
        <v>0</v>
      </c>
      <c r="Q1639" s="3"/>
      <c r="R1639" s="3"/>
    </row>
    <row r="1640" spans="1:18" x14ac:dyDescent="0.25">
      <c r="A1640" s="12">
        <v>1781</v>
      </c>
      <c r="B1640" s="12" t="s">
        <v>2490</v>
      </c>
      <c r="C1640" s="12" t="s">
        <v>2491</v>
      </c>
      <c r="D1640" s="12" t="s">
        <v>221</v>
      </c>
      <c r="E1640" s="12" t="s">
        <v>225</v>
      </c>
      <c r="F1640" s="164" t="s">
        <v>52</v>
      </c>
      <c r="G1640" s="164" t="s">
        <v>3024</v>
      </c>
      <c r="H1640" s="4"/>
      <c r="I1640" s="4"/>
      <c r="J1640" s="4"/>
      <c r="K1640" s="4"/>
      <c r="L1640" s="4"/>
      <c r="M1640" s="4"/>
      <c r="N1640" s="4"/>
      <c r="O1640" s="4"/>
      <c r="P1640" s="5">
        <f>IF(基本情報登録!$D$10="","",IF(基本情報登録!$D$10=登録データ!D1640,1,0))</f>
        <v>0</v>
      </c>
      <c r="Q1640" s="3"/>
      <c r="R1640" s="3"/>
    </row>
    <row r="1641" spans="1:18" x14ac:dyDescent="0.25">
      <c r="A1641" s="12">
        <v>1782</v>
      </c>
      <c r="B1641" s="12" t="s">
        <v>2492</v>
      </c>
      <c r="C1641" s="12" t="s">
        <v>2493</v>
      </c>
      <c r="D1641" s="12" t="s">
        <v>221</v>
      </c>
      <c r="E1641" s="12" t="s">
        <v>386</v>
      </c>
      <c r="F1641" s="164" t="s">
        <v>37</v>
      </c>
      <c r="G1641" s="164" t="s">
        <v>2458</v>
      </c>
      <c r="H1641" s="4"/>
      <c r="I1641" s="4"/>
      <c r="J1641" s="4"/>
      <c r="K1641" s="4"/>
      <c r="L1641" s="4"/>
      <c r="M1641" s="4"/>
      <c r="N1641" s="4"/>
      <c r="O1641" s="4"/>
      <c r="P1641" s="5">
        <f>IF(基本情報登録!$D$10="","",IF(基本情報登録!$D$10=登録データ!D1641,1,0))</f>
        <v>0</v>
      </c>
      <c r="Q1641" s="3"/>
      <c r="R1641" s="3"/>
    </row>
    <row r="1642" spans="1:18" x14ac:dyDescent="0.25">
      <c r="A1642" s="12">
        <v>1783</v>
      </c>
      <c r="B1642" s="12" t="s">
        <v>2495</v>
      </c>
      <c r="C1642" s="12" t="s">
        <v>2496</v>
      </c>
      <c r="D1642" s="12" t="s">
        <v>221</v>
      </c>
      <c r="E1642" s="12" t="s">
        <v>386</v>
      </c>
      <c r="F1642" s="164" t="s">
        <v>118</v>
      </c>
      <c r="G1642" s="164" t="s">
        <v>780</v>
      </c>
      <c r="H1642" s="4"/>
      <c r="I1642" s="4"/>
      <c r="J1642" s="4"/>
      <c r="K1642" s="4"/>
      <c r="L1642" s="4"/>
      <c r="M1642" s="4"/>
      <c r="N1642" s="4"/>
      <c r="O1642" s="4"/>
      <c r="P1642" s="5">
        <f>IF(基本情報登録!$D$10="","",IF(基本情報登録!$D$10=登録データ!D1642,1,0))</f>
        <v>0</v>
      </c>
      <c r="Q1642" s="3"/>
      <c r="R1642" s="3"/>
    </row>
    <row r="1643" spans="1:18" x14ac:dyDescent="0.25">
      <c r="A1643" s="12">
        <v>1784</v>
      </c>
      <c r="B1643" s="12" t="s">
        <v>2500</v>
      </c>
      <c r="C1643" s="12" t="s">
        <v>2501</v>
      </c>
      <c r="D1643" s="12" t="s">
        <v>221</v>
      </c>
      <c r="E1643" s="12" t="s">
        <v>60</v>
      </c>
      <c r="F1643" s="164" t="s">
        <v>61</v>
      </c>
      <c r="G1643" s="164" t="s">
        <v>2729</v>
      </c>
      <c r="H1643" s="4"/>
      <c r="I1643" s="4"/>
      <c r="J1643" s="4"/>
      <c r="K1643" s="4"/>
      <c r="L1643" s="4"/>
      <c r="M1643" s="4"/>
      <c r="N1643" s="4"/>
      <c r="O1643" s="4"/>
      <c r="P1643" s="5">
        <f>IF(基本情報登録!$D$10="","",IF(基本情報登録!$D$10=登録データ!D1643,1,0))</f>
        <v>0</v>
      </c>
      <c r="Q1643" s="3"/>
      <c r="R1643" s="3"/>
    </row>
    <row r="1644" spans="1:18" x14ac:dyDescent="0.25">
      <c r="A1644" s="12">
        <v>1785</v>
      </c>
      <c r="B1644" s="12" t="s">
        <v>2505</v>
      </c>
      <c r="C1644" s="12" t="s">
        <v>2506</v>
      </c>
      <c r="D1644" s="12" t="s">
        <v>221</v>
      </c>
      <c r="E1644" s="12" t="s">
        <v>95</v>
      </c>
      <c r="F1644" s="164" t="s">
        <v>28</v>
      </c>
      <c r="G1644" s="164" t="s">
        <v>4568</v>
      </c>
      <c r="H1644" s="4"/>
      <c r="I1644" s="4"/>
      <c r="J1644" s="4"/>
      <c r="K1644" s="4"/>
      <c r="L1644" s="4"/>
      <c r="M1644" s="4"/>
      <c r="N1644" s="4"/>
      <c r="O1644" s="4"/>
      <c r="P1644" s="5">
        <f>IF(基本情報登録!$D$10="","",IF(基本情報登録!$D$10=登録データ!D1644,1,0))</f>
        <v>0</v>
      </c>
      <c r="Q1644" s="3"/>
      <c r="R1644" s="3"/>
    </row>
    <row r="1645" spans="1:18" x14ac:dyDescent="0.25">
      <c r="A1645" s="12">
        <v>1786</v>
      </c>
      <c r="B1645" s="12" t="s">
        <v>2508</v>
      </c>
      <c r="C1645" s="12" t="s">
        <v>2509</v>
      </c>
      <c r="D1645" s="12" t="s">
        <v>221</v>
      </c>
      <c r="E1645" s="12" t="s">
        <v>95</v>
      </c>
      <c r="F1645" s="164" t="s">
        <v>28</v>
      </c>
      <c r="G1645" s="164" t="s">
        <v>4568</v>
      </c>
      <c r="H1645" s="4"/>
      <c r="I1645" s="4"/>
      <c r="J1645" s="4"/>
      <c r="K1645" s="4"/>
      <c r="L1645" s="4"/>
      <c r="M1645" s="4"/>
      <c r="N1645" s="4"/>
      <c r="O1645" s="4"/>
      <c r="P1645" s="5">
        <f>IF(基本情報登録!$D$10="","",IF(基本情報登録!$D$10=登録データ!D1645,1,0))</f>
        <v>0</v>
      </c>
      <c r="Q1645" s="3"/>
      <c r="R1645" s="3"/>
    </row>
    <row r="1646" spans="1:18" x14ac:dyDescent="0.25">
      <c r="A1646" s="12">
        <v>1787</v>
      </c>
      <c r="B1646" s="12" t="s">
        <v>4319</v>
      </c>
      <c r="C1646" s="12" t="s">
        <v>2510</v>
      </c>
      <c r="D1646" s="12" t="s">
        <v>221</v>
      </c>
      <c r="E1646" s="12" t="s">
        <v>95</v>
      </c>
      <c r="F1646" s="164" t="s">
        <v>52</v>
      </c>
      <c r="G1646" s="164" t="s">
        <v>1376</v>
      </c>
      <c r="H1646" s="4"/>
      <c r="I1646" s="4"/>
      <c r="J1646" s="4"/>
      <c r="K1646" s="4"/>
      <c r="L1646" s="4"/>
      <c r="M1646" s="4"/>
      <c r="N1646" s="4"/>
      <c r="O1646" s="4"/>
      <c r="P1646" s="5">
        <f>IF(基本情報登録!$D$10="","",IF(基本情報登録!$D$10=登録データ!D1646,1,0))</f>
        <v>0</v>
      </c>
      <c r="Q1646" s="3"/>
      <c r="R1646" s="3"/>
    </row>
    <row r="1647" spans="1:18" x14ac:dyDescent="0.25">
      <c r="A1647" s="12">
        <v>1788</v>
      </c>
      <c r="B1647" s="12" t="s">
        <v>3018</v>
      </c>
      <c r="C1647" s="12" t="s">
        <v>3019</v>
      </c>
      <c r="D1647" s="12" t="s">
        <v>221</v>
      </c>
      <c r="E1647" s="12" t="s">
        <v>188</v>
      </c>
      <c r="F1647" s="164" t="s">
        <v>143</v>
      </c>
      <c r="G1647" s="164" t="s">
        <v>1382</v>
      </c>
      <c r="H1647" s="4"/>
      <c r="I1647" s="4"/>
      <c r="J1647" s="4"/>
      <c r="K1647" s="4"/>
      <c r="L1647" s="4"/>
      <c r="M1647" s="4"/>
      <c r="N1647" s="4"/>
      <c r="O1647" s="4"/>
      <c r="P1647" s="5">
        <f>IF(基本情報登録!$D$10="","",IF(基本情報登録!$D$10=登録データ!D1647,1,0))</f>
        <v>0</v>
      </c>
      <c r="Q1647" s="3"/>
      <c r="R1647" s="3"/>
    </row>
    <row r="1648" spans="1:18" x14ac:dyDescent="0.25">
      <c r="A1648" s="12">
        <v>1789</v>
      </c>
      <c r="B1648" s="12" t="s">
        <v>3020</v>
      </c>
      <c r="C1648" s="12" t="s">
        <v>3021</v>
      </c>
      <c r="D1648" s="12" t="s">
        <v>221</v>
      </c>
      <c r="E1648" s="12" t="s">
        <v>188</v>
      </c>
      <c r="F1648" s="164" t="s">
        <v>143</v>
      </c>
      <c r="G1648" s="164" t="s">
        <v>888</v>
      </c>
      <c r="H1648" s="4"/>
      <c r="I1648" s="4"/>
      <c r="J1648" s="4"/>
      <c r="K1648" s="4"/>
      <c r="L1648" s="4"/>
      <c r="M1648" s="4"/>
      <c r="N1648" s="4"/>
      <c r="O1648" s="4"/>
      <c r="P1648" s="5">
        <f>IF(基本情報登録!$D$10="","",IF(基本情報登録!$D$10=登録データ!D1648,1,0))</f>
        <v>0</v>
      </c>
      <c r="Q1648" s="3"/>
      <c r="R1648" s="3"/>
    </row>
    <row r="1649" spans="1:18" x14ac:dyDescent="0.25">
      <c r="A1649" s="12">
        <v>1790</v>
      </c>
      <c r="B1649" s="12" t="s">
        <v>3022</v>
      </c>
      <c r="C1649" s="12" t="s">
        <v>3023</v>
      </c>
      <c r="D1649" s="12" t="s">
        <v>221</v>
      </c>
      <c r="E1649" s="12" t="s">
        <v>188</v>
      </c>
      <c r="F1649" s="164" t="s">
        <v>143</v>
      </c>
      <c r="G1649" s="164" t="s">
        <v>888</v>
      </c>
      <c r="H1649" s="4"/>
      <c r="I1649" s="4"/>
      <c r="J1649" s="4"/>
      <c r="K1649" s="4"/>
      <c r="L1649" s="4"/>
      <c r="M1649" s="4"/>
      <c r="N1649" s="4"/>
      <c r="O1649" s="4"/>
      <c r="P1649" s="5">
        <f>IF(基本情報登録!$D$10="","",IF(基本情報登録!$D$10=登録データ!D1649,1,0))</f>
        <v>0</v>
      </c>
      <c r="Q1649" s="3"/>
      <c r="R1649" s="3"/>
    </row>
    <row r="1650" spans="1:18" x14ac:dyDescent="0.25">
      <c r="A1650" s="12">
        <v>1791</v>
      </c>
      <c r="B1650" s="12" t="s">
        <v>3025</v>
      </c>
      <c r="C1650" s="12" t="s">
        <v>3026</v>
      </c>
      <c r="D1650" s="12" t="s">
        <v>221</v>
      </c>
      <c r="E1650" s="12" t="s">
        <v>188</v>
      </c>
      <c r="F1650" s="164" t="s">
        <v>143</v>
      </c>
      <c r="G1650" s="164" t="s">
        <v>888</v>
      </c>
      <c r="H1650" s="4"/>
      <c r="I1650" s="4"/>
      <c r="J1650" s="4"/>
      <c r="K1650" s="4"/>
      <c r="L1650" s="4"/>
      <c r="M1650" s="4"/>
      <c r="N1650" s="4"/>
      <c r="O1650" s="4"/>
      <c r="P1650" s="5">
        <f>IF(基本情報登録!$D$10="","",IF(基本情報登録!$D$10=登録データ!D1650,1,0))</f>
        <v>0</v>
      </c>
      <c r="Q1650" s="3"/>
      <c r="R1650" s="3"/>
    </row>
    <row r="1651" spans="1:18" x14ac:dyDescent="0.25">
      <c r="A1651" s="12">
        <v>1792</v>
      </c>
      <c r="B1651" s="12" t="s">
        <v>4320</v>
      </c>
      <c r="C1651" s="12" t="s">
        <v>4321</v>
      </c>
      <c r="D1651" s="12" t="s">
        <v>221</v>
      </c>
      <c r="E1651" s="12" t="s">
        <v>188</v>
      </c>
      <c r="F1651" s="164" t="s">
        <v>52</v>
      </c>
      <c r="G1651" s="164" t="s">
        <v>310</v>
      </c>
      <c r="H1651" s="4"/>
      <c r="I1651" s="4"/>
      <c r="J1651" s="4"/>
      <c r="K1651" s="4"/>
      <c r="L1651" s="4"/>
      <c r="M1651" s="4"/>
      <c r="N1651" s="4"/>
      <c r="O1651" s="4"/>
      <c r="P1651" s="5">
        <f>IF(基本情報登録!$D$10="","",IF(基本情報登録!$D$10=登録データ!D1651,1,0))</f>
        <v>0</v>
      </c>
      <c r="Q1651" s="3"/>
      <c r="R1651" s="3"/>
    </row>
    <row r="1652" spans="1:18" x14ac:dyDescent="0.25">
      <c r="A1652" s="12">
        <v>1793</v>
      </c>
      <c r="B1652" s="12" t="s">
        <v>2727</v>
      </c>
      <c r="C1652" s="12" t="s">
        <v>2728</v>
      </c>
      <c r="D1652" s="12" t="s">
        <v>39</v>
      </c>
      <c r="E1652" s="12" t="s">
        <v>95</v>
      </c>
      <c r="F1652" s="164" t="s">
        <v>363</v>
      </c>
      <c r="G1652" s="164" t="s">
        <v>2726</v>
      </c>
      <c r="H1652" s="4"/>
      <c r="I1652" s="4"/>
      <c r="J1652" s="4"/>
      <c r="K1652" s="4"/>
      <c r="L1652" s="4"/>
      <c r="M1652" s="4"/>
      <c r="N1652" s="4"/>
      <c r="O1652" s="4"/>
      <c r="P1652" s="5">
        <f>IF(基本情報登録!$D$10="","",IF(基本情報登録!$D$10=登録データ!D1652,1,0))</f>
        <v>0</v>
      </c>
      <c r="Q1652" s="3"/>
      <c r="R1652" s="3"/>
    </row>
    <row r="1653" spans="1:18" x14ac:dyDescent="0.25">
      <c r="A1653" s="12">
        <v>1794</v>
      </c>
      <c r="B1653" s="12" t="s">
        <v>4322</v>
      </c>
      <c r="C1653" s="12" t="s">
        <v>2900</v>
      </c>
      <c r="D1653" s="12" t="s">
        <v>330</v>
      </c>
      <c r="E1653" s="12" t="s">
        <v>188</v>
      </c>
      <c r="F1653" s="164" t="s">
        <v>143</v>
      </c>
      <c r="G1653" s="164" t="s">
        <v>1400</v>
      </c>
      <c r="H1653" s="4"/>
      <c r="I1653" s="4"/>
      <c r="J1653" s="4"/>
      <c r="K1653" s="4"/>
      <c r="L1653" s="4"/>
      <c r="M1653" s="4"/>
      <c r="N1653" s="4"/>
      <c r="O1653" s="4"/>
      <c r="P1653" s="5">
        <f>IF(基本情報登録!$D$10="","",IF(基本情報登録!$D$10=登録データ!D1653,1,0))</f>
        <v>0</v>
      </c>
      <c r="Q1653" s="3"/>
      <c r="R1653" s="3"/>
    </row>
    <row r="1654" spans="1:18" x14ac:dyDescent="0.25">
      <c r="A1654" s="12">
        <v>1795</v>
      </c>
      <c r="B1654" s="12" t="s">
        <v>4323</v>
      </c>
      <c r="C1654" s="12" t="s">
        <v>4324</v>
      </c>
      <c r="D1654" s="12" t="s">
        <v>330</v>
      </c>
      <c r="E1654" s="12" t="s">
        <v>188</v>
      </c>
      <c r="F1654" s="164" t="s">
        <v>143</v>
      </c>
      <c r="G1654" s="164" t="s">
        <v>1400</v>
      </c>
      <c r="H1654" s="4"/>
      <c r="I1654" s="4"/>
      <c r="J1654" s="4"/>
      <c r="K1654" s="4"/>
      <c r="L1654" s="4"/>
      <c r="M1654" s="4"/>
      <c r="N1654" s="4"/>
      <c r="O1654" s="4"/>
      <c r="P1654" s="5">
        <f>IF(基本情報登録!$D$10="","",IF(基本情報登録!$D$10=登録データ!D1654,1,0))</f>
        <v>0</v>
      </c>
      <c r="Q1654" s="3"/>
      <c r="R1654" s="3"/>
    </row>
    <row r="1655" spans="1:18" x14ac:dyDescent="0.25">
      <c r="A1655" s="12">
        <v>1796</v>
      </c>
      <c r="B1655" s="12" t="s">
        <v>4325</v>
      </c>
      <c r="C1655" s="12" t="s">
        <v>4326</v>
      </c>
      <c r="D1655" s="12" t="s">
        <v>330</v>
      </c>
      <c r="E1655" s="12" t="s">
        <v>989</v>
      </c>
      <c r="F1655" s="164" t="s">
        <v>143</v>
      </c>
      <c r="G1655" s="164" t="s">
        <v>1864</v>
      </c>
      <c r="H1655" s="4"/>
      <c r="I1655" s="4"/>
      <c r="J1655" s="4"/>
      <c r="K1655" s="4"/>
      <c r="L1655" s="4"/>
      <c r="M1655" s="4"/>
      <c r="N1655" s="4"/>
      <c r="O1655" s="4"/>
      <c r="P1655" s="5">
        <f>IF(基本情報登録!$D$10="","",IF(基本情報登録!$D$10=登録データ!D1655,1,0))</f>
        <v>0</v>
      </c>
      <c r="Q1655" s="3"/>
      <c r="R1655" s="3"/>
    </row>
    <row r="1656" spans="1:18" x14ac:dyDescent="0.25">
      <c r="A1656" s="12">
        <v>1797</v>
      </c>
      <c r="B1656" s="12" t="s">
        <v>2894</v>
      </c>
      <c r="C1656" s="12" t="s">
        <v>2895</v>
      </c>
      <c r="D1656" s="12" t="s">
        <v>46</v>
      </c>
      <c r="E1656" s="12" t="s">
        <v>95</v>
      </c>
      <c r="F1656" s="164" t="s">
        <v>143</v>
      </c>
      <c r="G1656" s="164" t="s">
        <v>4625</v>
      </c>
      <c r="H1656" s="4"/>
      <c r="I1656" s="4"/>
      <c r="J1656" s="4"/>
      <c r="K1656" s="4"/>
      <c r="L1656" s="4"/>
      <c r="M1656" s="4"/>
      <c r="N1656" s="4"/>
      <c r="O1656" s="4"/>
      <c r="P1656" s="5">
        <f>IF(基本情報登録!$D$10="","",IF(基本情報登録!$D$10=登録データ!D1656,1,0))</f>
        <v>0</v>
      </c>
      <c r="Q1656" s="3"/>
      <c r="R1656" s="3"/>
    </row>
    <row r="1657" spans="1:18" x14ac:dyDescent="0.25">
      <c r="A1657" s="12">
        <v>1798</v>
      </c>
      <c r="B1657" s="12" t="s">
        <v>2896</v>
      </c>
      <c r="C1657" s="12" t="s">
        <v>2897</v>
      </c>
      <c r="D1657" s="12" t="s">
        <v>46</v>
      </c>
      <c r="E1657" s="12" t="s">
        <v>188</v>
      </c>
      <c r="F1657" s="164" t="s">
        <v>143</v>
      </c>
      <c r="G1657" s="164" t="s">
        <v>1870</v>
      </c>
      <c r="H1657" s="4"/>
      <c r="I1657" s="4"/>
      <c r="J1657" s="4"/>
      <c r="K1657" s="4"/>
      <c r="L1657" s="4"/>
      <c r="M1657" s="4"/>
      <c r="N1657" s="4"/>
      <c r="O1657" s="4"/>
      <c r="P1657" s="5">
        <f>IF(基本情報登録!$D$10="","",IF(基本情報登録!$D$10=登録データ!D1657,1,0))</f>
        <v>0</v>
      </c>
      <c r="Q1657" s="3"/>
      <c r="R1657" s="3"/>
    </row>
    <row r="1658" spans="1:18" x14ac:dyDescent="0.25">
      <c r="A1658" s="12">
        <v>1799</v>
      </c>
      <c r="B1658" s="12" t="s">
        <v>2898</v>
      </c>
      <c r="C1658" s="12" t="s">
        <v>2899</v>
      </c>
      <c r="D1658" s="12" t="s">
        <v>46</v>
      </c>
      <c r="E1658" s="12" t="s">
        <v>188</v>
      </c>
      <c r="F1658" s="164" t="s">
        <v>143</v>
      </c>
      <c r="G1658" s="164" t="s">
        <v>1850</v>
      </c>
      <c r="H1658" s="4"/>
      <c r="I1658" s="4"/>
      <c r="J1658" s="4"/>
      <c r="K1658" s="4"/>
      <c r="L1658" s="4"/>
      <c r="M1658" s="4"/>
      <c r="N1658" s="4"/>
      <c r="O1658" s="4"/>
      <c r="P1658" s="5">
        <f>IF(基本情報登録!$D$10="","",IF(基本情報登録!$D$10=登録データ!D1658,1,0))</f>
        <v>0</v>
      </c>
      <c r="Q1658" s="3"/>
      <c r="R1658" s="3"/>
    </row>
    <row r="1659" spans="1:18" x14ac:dyDescent="0.25">
      <c r="A1659" s="12">
        <v>1800</v>
      </c>
      <c r="B1659" s="12" t="s">
        <v>4327</v>
      </c>
      <c r="C1659" s="12" t="s">
        <v>4328</v>
      </c>
      <c r="D1659" s="12" t="s">
        <v>46</v>
      </c>
      <c r="E1659" s="12" t="s">
        <v>989</v>
      </c>
      <c r="F1659" s="164" t="s">
        <v>96</v>
      </c>
      <c r="G1659" s="164" t="s">
        <v>999</v>
      </c>
      <c r="H1659" s="4"/>
      <c r="I1659" s="4"/>
      <c r="J1659" s="4"/>
      <c r="K1659" s="4"/>
      <c r="L1659" s="4"/>
      <c r="M1659" s="4"/>
      <c r="N1659" s="4"/>
      <c r="O1659" s="4"/>
      <c r="P1659" s="5">
        <f>IF(基本情報登録!$D$10="","",IF(基本情報登録!$D$10=登録データ!D1659,1,0))</f>
        <v>0</v>
      </c>
      <c r="Q1659" s="3"/>
      <c r="R1659" s="3"/>
    </row>
    <row r="1660" spans="1:18" x14ac:dyDescent="0.25">
      <c r="A1660" s="12">
        <v>1801</v>
      </c>
      <c r="B1660" s="12" t="s">
        <v>4329</v>
      </c>
      <c r="C1660" s="12" t="s">
        <v>2975</v>
      </c>
      <c r="D1660" s="12" t="s">
        <v>232</v>
      </c>
      <c r="E1660" s="12" t="s">
        <v>95</v>
      </c>
      <c r="F1660" s="164" t="s">
        <v>68</v>
      </c>
      <c r="G1660" s="164" t="s">
        <v>4648</v>
      </c>
      <c r="H1660" s="4"/>
      <c r="I1660" s="4"/>
      <c r="J1660" s="4"/>
      <c r="K1660" s="4"/>
      <c r="L1660" s="4"/>
      <c r="M1660" s="4"/>
      <c r="N1660" s="4"/>
      <c r="O1660" s="4"/>
      <c r="P1660" s="5">
        <f>IF(基本情報登録!$D$10="","",IF(基本情報登録!$D$10=登録データ!D1660,1,0))</f>
        <v>0</v>
      </c>
      <c r="Q1660" s="3"/>
      <c r="R1660" s="3"/>
    </row>
    <row r="1661" spans="1:18" x14ac:dyDescent="0.25">
      <c r="A1661" s="12">
        <v>1802</v>
      </c>
      <c r="B1661" s="12" t="s">
        <v>2724</v>
      </c>
      <c r="C1661" s="12" t="s">
        <v>2725</v>
      </c>
      <c r="D1661" s="12" t="s">
        <v>54</v>
      </c>
      <c r="E1661" s="12" t="s">
        <v>95</v>
      </c>
      <c r="F1661" s="164" t="s">
        <v>118</v>
      </c>
      <c r="G1661" s="164" t="s">
        <v>2565</v>
      </c>
      <c r="H1661" s="4"/>
      <c r="I1661" s="4"/>
      <c r="J1661" s="4"/>
      <c r="K1661" s="4"/>
      <c r="L1661" s="4"/>
      <c r="M1661" s="4"/>
      <c r="N1661" s="4"/>
      <c r="O1661" s="4"/>
      <c r="P1661" s="5">
        <f>IF(基本情報登録!$D$10="","",IF(基本情報登録!$D$10=登録データ!D1661,1,0))</f>
        <v>0</v>
      </c>
      <c r="Q1661" s="3"/>
      <c r="R1661" s="3"/>
    </row>
    <row r="1662" spans="1:18" x14ac:dyDescent="0.25">
      <c r="A1662" s="12">
        <v>1803</v>
      </c>
      <c r="B1662" s="12" t="s">
        <v>4330</v>
      </c>
      <c r="C1662" s="12" t="s">
        <v>3006</v>
      </c>
      <c r="D1662" s="12" t="s">
        <v>54</v>
      </c>
      <c r="E1662" s="12" t="s">
        <v>188</v>
      </c>
      <c r="F1662" s="164" t="s">
        <v>436</v>
      </c>
      <c r="G1662" s="164" t="s">
        <v>624</v>
      </c>
      <c r="H1662" s="4"/>
      <c r="I1662" s="4"/>
      <c r="J1662" s="4"/>
      <c r="K1662" s="4"/>
      <c r="L1662" s="4"/>
      <c r="M1662" s="4"/>
      <c r="N1662" s="4"/>
      <c r="O1662" s="4"/>
      <c r="P1662" s="5">
        <f>IF(基本情報登録!$D$10="","",IF(基本情報登録!$D$10=登録データ!D1662,1,0))</f>
        <v>0</v>
      </c>
      <c r="Q1662" s="3"/>
      <c r="R1662" s="3"/>
    </row>
    <row r="1663" spans="1:18" x14ac:dyDescent="0.25">
      <c r="A1663" s="12">
        <v>1804</v>
      </c>
      <c r="B1663" s="12" t="s">
        <v>4331</v>
      </c>
      <c r="C1663" s="12" t="s">
        <v>4332</v>
      </c>
      <c r="D1663" s="12" t="s">
        <v>54</v>
      </c>
      <c r="E1663" s="12" t="s">
        <v>989</v>
      </c>
      <c r="F1663" s="164" t="s">
        <v>52</v>
      </c>
      <c r="G1663" s="164" t="s">
        <v>2507</v>
      </c>
      <c r="H1663" s="4"/>
      <c r="I1663" s="4"/>
      <c r="J1663" s="4"/>
      <c r="K1663" s="4"/>
      <c r="L1663" s="4"/>
      <c r="M1663" s="4"/>
      <c r="N1663" s="4"/>
      <c r="O1663" s="4"/>
      <c r="P1663" s="5">
        <f>IF(基本情報登録!$D$10="","",IF(基本情報登録!$D$10=登録データ!D1663,1,0))</f>
        <v>0</v>
      </c>
      <c r="Q1663" s="3"/>
      <c r="R1663" s="3"/>
    </row>
    <row r="1664" spans="1:18" x14ac:dyDescent="0.25">
      <c r="A1664" s="12">
        <v>1805</v>
      </c>
      <c r="B1664" s="12" t="s">
        <v>4333</v>
      </c>
      <c r="C1664" s="12" t="s">
        <v>3007</v>
      </c>
      <c r="D1664" s="12" t="s">
        <v>54</v>
      </c>
      <c r="E1664" s="12" t="s">
        <v>188</v>
      </c>
      <c r="F1664" s="164" t="s">
        <v>151</v>
      </c>
      <c r="G1664" s="164" t="s">
        <v>1991</v>
      </c>
      <c r="H1664" s="4"/>
      <c r="I1664" s="4"/>
      <c r="J1664" s="4"/>
      <c r="K1664" s="4"/>
      <c r="L1664" s="4"/>
      <c r="M1664" s="4"/>
      <c r="N1664" s="4"/>
      <c r="O1664" s="4"/>
      <c r="P1664" s="5">
        <f>IF(基本情報登録!$D$10="","",IF(基本情報登録!$D$10=登録データ!D1664,1,0))</f>
        <v>0</v>
      </c>
      <c r="Q1664" s="3"/>
      <c r="R1664" s="3"/>
    </row>
    <row r="1665" spans="1:18" x14ac:dyDescent="0.25">
      <c r="A1665" s="12">
        <v>1806</v>
      </c>
      <c r="B1665" s="12" t="s">
        <v>4334</v>
      </c>
      <c r="C1665" s="12" t="s">
        <v>4335</v>
      </c>
      <c r="D1665" s="12" t="s">
        <v>54</v>
      </c>
      <c r="E1665" s="12" t="s">
        <v>989</v>
      </c>
      <c r="F1665" s="164" t="s">
        <v>542</v>
      </c>
      <c r="G1665" s="164" t="s">
        <v>4649</v>
      </c>
      <c r="H1665" s="4"/>
      <c r="I1665" s="4"/>
      <c r="J1665" s="4"/>
      <c r="K1665" s="4"/>
      <c r="L1665" s="4"/>
      <c r="M1665" s="4"/>
      <c r="N1665" s="4"/>
      <c r="O1665" s="4"/>
      <c r="P1665" s="5">
        <f>IF(基本情報登録!$D$10="","",IF(基本情報登録!$D$10=登録データ!D1665,1,0))</f>
        <v>0</v>
      </c>
      <c r="Q1665" s="3"/>
      <c r="R1665" s="3"/>
    </row>
    <row r="1666" spans="1:18" x14ac:dyDescent="0.25">
      <c r="A1666" s="12">
        <v>1807</v>
      </c>
      <c r="B1666" s="12" t="s">
        <v>2885</v>
      </c>
      <c r="C1666" s="12" t="s">
        <v>2886</v>
      </c>
      <c r="D1666" s="12" t="s">
        <v>400</v>
      </c>
      <c r="E1666" s="12" t="s">
        <v>60</v>
      </c>
      <c r="F1666" s="164" t="s">
        <v>52</v>
      </c>
      <c r="G1666" s="164" t="s">
        <v>2553</v>
      </c>
      <c r="H1666" s="4"/>
      <c r="I1666" s="4"/>
      <c r="J1666" s="4"/>
      <c r="K1666" s="4"/>
      <c r="L1666" s="4"/>
      <c r="M1666" s="4"/>
      <c r="N1666" s="4"/>
      <c r="O1666" s="4"/>
      <c r="P1666" s="5">
        <f>IF(基本情報登録!$D$10="","",IF(基本情報登録!$D$10=登録データ!D1666,1,0))</f>
        <v>0</v>
      </c>
      <c r="Q1666" s="3"/>
      <c r="R1666" s="3"/>
    </row>
    <row r="1667" spans="1:18" x14ac:dyDescent="0.25">
      <c r="A1667" s="12">
        <v>1808</v>
      </c>
      <c r="B1667" s="12" t="s">
        <v>2887</v>
      </c>
      <c r="C1667" s="12" t="s">
        <v>2888</v>
      </c>
      <c r="D1667" s="12" t="s">
        <v>400</v>
      </c>
      <c r="E1667" s="12" t="s">
        <v>60</v>
      </c>
      <c r="F1667" s="164" t="s">
        <v>52</v>
      </c>
      <c r="G1667" s="164" t="s">
        <v>2553</v>
      </c>
      <c r="H1667" s="4"/>
      <c r="I1667" s="4"/>
      <c r="J1667" s="4"/>
      <c r="K1667" s="4"/>
      <c r="L1667" s="4"/>
      <c r="M1667" s="4"/>
      <c r="N1667" s="4"/>
      <c r="O1667" s="4"/>
      <c r="P1667" s="5">
        <f>IF(基本情報登録!$D$10="","",IF(基本情報登録!$D$10=登録データ!D1667,1,0))</f>
        <v>0</v>
      </c>
      <c r="Q1667" s="3"/>
      <c r="R1667" s="3"/>
    </row>
    <row r="1668" spans="1:18" x14ac:dyDescent="0.25">
      <c r="A1668" s="12">
        <v>1809</v>
      </c>
      <c r="B1668" s="12" t="s">
        <v>2836</v>
      </c>
      <c r="C1668" s="12" t="s">
        <v>2837</v>
      </c>
      <c r="D1668" s="12" t="s">
        <v>311</v>
      </c>
      <c r="E1668" s="12" t="s">
        <v>60</v>
      </c>
      <c r="F1668" s="164" t="s">
        <v>96</v>
      </c>
      <c r="G1668" s="164" t="s">
        <v>802</v>
      </c>
      <c r="H1668" s="4"/>
      <c r="I1668" s="4"/>
      <c r="J1668" s="4"/>
      <c r="K1668" s="4"/>
      <c r="L1668" s="4"/>
      <c r="M1668" s="4"/>
      <c r="N1668" s="4"/>
      <c r="O1668" s="4"/>
      <c r="P1668" s="5">
        <f>IF(基本情報登録!$D$10="","",IF(基本情報登録!$D$10=登録データ!D1668,1,0))</f>
        <v>0</v>
      </c>
      <c r="Q1668" s="3"/>
      <c r="R1668" s="3"/>
    </row>
    <row r="1669" spans="1:18" x14ac:dyDescent="0.25">
      <c r="A1669" s="12">
        <v>1810</v>
      </c>
      <c r="B1669" s="12" t="s">
        <v>4336</v>
      </c>
      <c r="C1669" s="12" t="s">
        <v>4337</v>
      </c>
      <c r="D1669" s="12" t="s">
        <v>357</v>
      </c>
      <c r="E1669" s="12" t="s">
        <v>989</v>
      </c>
      <c r="F1669" s="164" t="s">
        <v>52</v>
      </c>
      <c r="G1669" s="164" t="s">
        <v>4650</v>
      </c>
      <c r="H1669" s="4"/>
      <c r="I1669" s="4"/>
      <c r="J1669" s="4"/>
      <c r="K1669" s="4"/>
      <c r="L1669" s="4"/>
      <c r="M1669" s="4"/>
      <c r="N1669" s="4"/>
      <c r="O1669" s="4"/>
      <c r="P1669" s="5">
        <f>IF(基本情報登録!$D$10="","",IF(基本情報登録!$D$10=登録データ!D1669,1,0))</f>
        <v>0</v>
      </c>
      <c r="Q1669" s="3"/>
      <c r="R1669" s="3"/>
    </row>
    <row r="1670" spans="1:18" x14ac:dyDescent="0.25">
      <c r="A1670" s="12">
        <v>1811</v>
      </c>
      <c r="B1670" s="12" t="s">
        <v>4338</v>
      </c>
      <c r="C1670" s="12" t="s">
        <v>4339</v>
      </c>
      <c r="D1670" s="12" t="s">
        <v>357</v>
      </c>
      <c r="E1670" s="12" t="s">
        <v>989</v>
      </c>
      <c r="F1670" s="164" t="s">
        <v>118</v>
      </c>
      <c r="G1670" s="164" t="s">
        <v>4651</v>
      </c>
      <c r="H1670" s="4"/>
      <c r="I1670" s="4"/>
      <c r="J1670" s="4"/>
      <c r="K1670" s="4"/>
      <c r="L1670" s="4"/>
      <c r="M1670" s="4"/>
      <c r="N1670" s="4"/>
      <c r="O1670" s="4"/>
      <c r="P1670" s="5">
        <f>IF(基本情報登録!$D$10="","",IF(基本情報登録!$D$10=登録データ!D1670,1,0))</f>
        <v>0</v>
      </c>
      <c r="Q1670" s="3"/>
      <c r="R1670" s="3"/>
    </row>
    <row r="1671" spans="1:18" x14ac:dyDescent="0.25">
      <c r="A1671" s="12">
        <v>1812</v>
      </c>
      <c r="B1671" s="12" t="s">
        <v>4340</v>
      </c>
      <c r="C1671" s="12" t="s">
        <v>4341</v>
      </c>
      <c r="D1671" s="12" t="s">
        <v>357</v>
      </c>
      <c r="E1671" s="12" t="s">
        <v>989</v>
      </c>
      <c r="F1671" s="164" t="s">
        <v>52</v>
      </c>
      <c r="G1671" s="164" t="s">
        <v>4652</v>
      </c>
      <c r="H1671" s="4"/>
      <c r="I1671" s="4"/>
      <c r="J1671" s="4"/>
      <c r="K1671" s="4"/>
      <c r="L1671" s="4"/>
      <c r="M1671" s="4"/>
      <c r="N1671" s="4"/>
      <c r="O1671" s="4"/>
      <c r="P1671" s="5">
        <f>IF(基本情報登録!$D$10="","",IF(基本情報登録!$D$10=登録データ!D1671,1,0))</f>
        <v>0</v>
      </c>
      <c r="Q1671" s="3"/>
      <c r="R1671" s="3"/>
    </row>
    <row r="1672" spans="1:18" x14ac:dyDescent="0.25">
      <c r="A1672" s="12">
        <v>1813</v>
      </c>
      <c r="B1672" s="12" t="s">
        <v>4342</v>
      </c>
      <c r="C1672" s="12" t="s">
        <v>4343</v>
      </c>
      <c r="D1672" s="12" t="s">
        <v>357</v>
      </c>
      <c r="E1672" s="12" t="s">
        <v>989</v>
      </c>
      <c r="F1672" s="164" t="s">
        <v>166</v>
      </c>
      <c r="G1672" s="164" t="s">
        <v>4653</v>
      </c>
      <c r="H1672" s="4"/>
      <c r="I1672" s="4"/>
      <c r="J1672" s="4"/>
      <c r="K1672" s="4"/>
      <c r="L1672" s="4"/>
      <c r="M1672" s="4"/>
      <c r="N1672" s="4"/>
      <c r="O1672" s="4"/>
      <c r="P1672" s="5">
        <f>IF(基本情報登録!$D$10="","",IF(基本情報登録!$D$10=登録データ!D1672,1,0))</f>
        <v>0</v>
      </c>
      <c r="Q1672" s="3"/>
      <c r="R1672" s="3"/>
    </row>
    <row r="1673" spans="1:18" x14ac:dyDescent="0.25">
      <c r="A1673" s="12">
        <v>1814</v>
      </c>
      <c r="B1673" s="12" t="s">
        <v>4344</v>
      </c>
      <c r="C1673" s="12" t="s">
        <v>4345</v>
      </c>
      <c r="D1673" s="12" t="s">
        <v>357</v>
      </c>
      <c r="E1673" s="12" t="s">
        <v>989</v>
      </c>
      <c r="F1673" s="164" t="s">
        <v>118</v>
      </c>
      <c r="G1673" s="164" t="s">
        <v>4654</v>
      </c>
      <c r="H1673" s="4"/>
      <c r="I1673" s="4"/>
      <c r="J1673" s="4"/>
      <c r="K1673" s="4"/>
      <c r="L1673" s="4"/>
      <c r="M1673" s="4"/>
      <c r="N1673" s="4"/>
      <c r="O1673" s="4"/>
      <c r="P1673" s="5">
        <f>IF(基本情報登録!$D$10="","",IF(基本情報登録!$D$10=登録データ!D1673,1,0))</f>
        <v>0</v>
      </c>
      <c r="Q1673" s="3"/>
      <c r="R1673" s="3"/>
    </row>
    <row r="1674" spans="1:18" x14ac:dyDescent="0.25">
      <c r="A1674" s="12">
        <v>1815</v>
      </c>
      <c r="B1674" s="12" t="s">
        <v>4346</v>
      </c>
      <c r="C1674" s="12" t="s">
        <v>4347</v>
      </c>
      <c r="D1674" s="12" t="s">
        <v>357</v>
      </c>
      <c r="E1674" s="12" t="s">
        <v>989</v>
      </c>
      <c r="F1674" s="164" t="s">
        <v>52</v>
      </c>
      <c r="G1674" s="164" t="s">
        <v>4655</v>
      </c>
      <c r="H1674" s="4"/>
      <c r="I1674" s="4"/>
      <c r="J1674" s="4"/>
      <c r="K1674" s="4"/>
      <c r="L1674" s="4"/>
      <c r="M1674" s="4"/>
      <c r="N1674" s="4"/>
      <c r="O1674" s="4"/>
      <c r="P1674" s="5">
        <f>IF(基本情報登録!$D$10="","",IF(基本情報登録!$D$10=登録データ!D1674,1,0))</f>
        <v>0</v>
      </c>
      <c r="Q1674" s="3"/>
      <c r="R1674" s="3"/>
    </row>
    <row r="1675" spans="1:18" x14ac:dyDescent="0.25">
      <c r="A1675" s="12">
        <v>1816</v>
      </c>
      <c r="B1675" s="12" t="s">
        <v>4348</v>
      </c>
      <c r="C1675" s="12" t="s">
        <v>4349</v>
      </c>
      <c r="D1675" s="12" t="s">
        <v>357</v>
      </c>
      <c r="E1675" s="12" t="s">
        <v>989</v>
      </c>
      <c r="F1675" s="164" t="s">
        <v>52</v>
      </c>
      <c r="G1675" s="164" t="s">
        <v>4655</v>
      </c>
      <c r="H1675" s="4"/>
      <c r="I1675" s="4"/>
      <c r="J1675" s="4"/>
      <c r="K1675" s="4"/>
      <c r="L1675" s="4"/>
      <c r="M1675" s="4"/>
      <c r="N1675" s="4"/>
      <c r="O1675" s="4"/>
      <c r="P1675" s="5">
        <f>IF(基本情報登録!$D$10="","",IF(基本情報登録!$D$10=登録データ!D1675,1,0))</f>
        <v>0</v>
      </c>
      <c r="Q1675" s="3"/>
      <c r="R1675" s="3"/>
    </row>
    <row r="1676" spans="1:18" x14ac:dyDescent="0.25">
      <c r="A1676" s="12">
        <v>1817</v>
      </c>
      <c r="B1676" s="12" t="s">
        <v>4350</v>
      </c>
      <c r="C1676" s="12" t="s">
        <v>4351</v>
      </c>
      <c r="D1676" s="12" t="s">
        <v>357</v>
      </c>
      <c r="E1676" s="12" t="s">
        <v>989</v>
      </c>
      <c r="F1676" s="164" t="s">
        <v>52</v>
      </c>
      <c r="G1676" s="164" t="s">
        <v>521</v>
      </c>
      <c r="H1676" s="4"/>
      <c r="I1676" s="4"/>
      <c r="J1676" s="4"/>
      <c r="K1676" s="4"/>
      <c r="L1676" s="4"/>
      <c r="M1676" s="4"/>
      <c r="N1676" s="4"/>
      <c r="O1676" s="4"/>
      <c r="P1676" s="5">
        <f>IF(基本情報登録!$D$10="","",IF(基本情報登録!$D$10=登録データ!D1676,1,0))</f>
        <v>0</v>
      </c>
      <c r="Q1676" s="3"/>
      <c r="R1676" s="3"/>
    </row>
    <row r="1677" spans="1:18" x14ac:dyDescent="0.25">
      <c r="A1677" s="12">
        <v>1818</v>
      </c>
      <c r="B1677" s="12" t="s">
        <v>4352</v>
      </c>
      <c r="C1677" s="12" t="s">
        <v>4353</v>
      </c>
      <c r="D1677" s="12" t="s">
        <v>357</v>
      </c>
      <c r="E1677" s="12" t="s">
        <v>989</v>
      </c>
      <c r="F1677" s="164" t="s">
        <v>52</v>
      </c>
      <c r="G1677" s="164" t="s">
        <v>1369</v>
      </c>
      <c r="H1677" s="4"/>
      <c r="I1677" s="4"/>
      <c r="J1677" s="4"/>
      <c r="K1677" s="4"/>
      <c r="L1677" s="4"/>
      <c r="M1677" s="4"/>
      <c r="N1677" s="4"/>
      <c r="O1677" s="4"/>
      <c r="P1677" s="5">
        <f>IF(基本情報登録!$D$10="","",IF(基本情報登録!$D$10=登録データ!D1677,1,0))</f>
        <v>0</v>
      </c>
      <c r="Q1677" s="3"/>
      <c r="R1677" s="3"/>
    </row>
    <row r="1678" spans="1:18" x14ac:dyDescent="0.25">
      <c r="A1678" s="12">
        <v>1819</v>
      </c>
      <c r="B1678" s="12" t="s">
        <v>2901</v>
      </c>
      <c r="C1678" s="12" t="s">
        <v>2902</v>
      </c>
      <c r="D1678" s="12" t="s">
        <v>215</v>
      </c>
      <c r="E1678" s="12" t="s">
        <v>95</v>
      </c>
      <c r="F1678" s="164" t="s">
        <v>52</v>
      </c>
      <c r="G1678" s="164" t="s">
        <v>2701</v>
      </c>
      <c r="H1678" s="4"/>
      <c r="I1678" s="4"/>
      <c r="J1678" s="4"/>
      <c r="K1678" s="4"/>
      <c r="L1678" s="4"/>
      <c r="M1678" s="4"/>
      <c r="N1678" s="4"/>
      <c r="O1678" s="4"/>
      <c r="P1678" s="5">
        <f>IF(基本情報登録!$D$10="","",IF(基本情報登録!$D$10=登録データ!D1678,1,0))</f>
        <v>0</v>
      </c>
      <c r="Q1678" s="3"/>
      <c r="R1678" s="3"/>
    </row>
    <row r="1679" spans="1:18" x14ac:dyDescent="0.25">
      <c r="A1679" s="12">
        <v>1820</v>
      </c>
      <c r="B1679" s="12" t="s">
        <v>2903</v>
      </c>
      <c r="C1679" s="12" t="s">
        <v>2904</v>
      </c>
      <c r="D1679" s="12" t="s">
        <v>215</v>
      </c>
      <c r="E1679" s="12" t="s">
        <v>188</v>
      </c>
      <c r="F1679" s="164" t="s">
        <v>52</v>
      </c>
      <c r="G1679" s="164" t="s">
        <v>1369</v>
      </c>
      <c r="H1679" s="4"/>
      <c r="I1679" s="4"/>
      <c r="J1679" s="4"/>
      <c r="K1679" s="4"/>
      <c r="L1679" s="4"/>
      <c r="M1679" s="4"/>
      <c r="N1679" s="4"/>
      <c r="O1679" s="4"/>
      <c r="P1679" s="5">
        <f>IF(基本情報登録!$D$10="","",IF(基本情報登録!$D$10=登録データ!D1679,1,0))</f>
        <v>0</v>
      </c>
      <c r="Q1679" s="3"/>
      <c r="R1679" s="3"/>
    </row>
    <row r="1680" spans="1:18" x14ac:dyDescent="0.25">
      <c r="A1680" s="12">
        <v>1821</v>
      </c>
      <c r="B1680" s="12" t="s">
        <v>2905</v>
      </c>
      <c r="C1680" s="12" t="s">
        <v>2906</v>
      </c>
      <c r="D1680" s="12" t="s">
        <v>215</v>
      </c>
      <c r="E1680" s="12" t="s">
        <v>188</v>
      </c>
      <c r="F1680" s="164" t="s">
        <v>131</v>
      </c>
      <c r="G1680" s="164" t="s">
        <v>1032</v>
      </c>
      <c r="H1680" s="4"/>
      <c r="I1680" s="4"/>
      <c r="J1680" s="4"/>
      <c r="K1680" s="4"/>
      <c r="L1680" s="4"/>
      <c r="M1680" s="4"/>
      <c r="N1680" s="4"/>
      <c r="O1680" s="4"/>
      <c r="P1680" s="5">
        <f>IF(基本情報登録!$D$10="","",IF(基本情報登録!$D$10=登録データ!D1680,1,0))</f>
        <v>0</v>
      </c>
      <c r="Q1680" s="3"/>
      <c r="R1680" s="3"/>
    </row>
    <row r="1681" spans="1:18" x14ac:dyDescent="0.25">
      <c r="A1681" s="12">
        <v>1822</v>
      </c>
      <c r="B1681" s="12" t="s">
        <v>2907</v>
      </c>
      <c r="C1681" s="12" t="s">
        <v>4354</v>
      </c>
      <c r="D1681" s="12" t="s">
        <v>215</v>
      </c>
      <c r="E1681" s="12" t="s">
        <v>188</v>
      </c>
      <c r="F1681" s="164" t="s">
        <v>131</v>
      </c>
      <c r="G1681" s="164" t="s">
        <v>1532</v>
      </c>
      <c r="H1681" s="4"/>
      <c r="I1681" s="4"/>
      <c r="J1681" s="4"/>
      <c r="K1681" s="4"/>
      <c r="L1681" s="4"/>
      <c r="M1681" s="4"/>
      <c r="N1681" s="4"/>
      <c r="O1681" s="4"/>
      <c r="P1681" s="5">
        <f>IF(基本情報登録!$D$10="","",IF(基本情報登録!$D$10=登録データ!D1681,1,0))</f>
        <v>0</v>
      </c>
      <c r="Q1681" s="3"/>
      <c r="R1681" s="3"/>
    </row>
    <row r="1682" spans="1:18" x14ac:dyDescent="0.25">
      <c r="A1682" s="12">
        <v>1823</v>
      </c>
      <c r="B1682" s="12" t="s">
        <v>2908</v>
      </c>
      <c r="C1682" s="12" t="s">
        <v>2909</v>
      </c>
      <c r="D1682" s="12" t="s">
        <v>215</v>
      </c>
      <c r="E1682" s="12" t="s">
        <v>188</v>
      </c>
      <c r="F1682" s="164" t="s">
        <v>131</v>
      </c>
      <c r="G1682" s="164" t="s">
        <v>726</v>
      </c>
      <c r="H1682" s="4"/>
      <c r="I1682" s="4"/>
      <c r="J1682" s="4"/>
      <c r="K1682" s="4"/>
      <c r="L1682" s="4"/>
      <c r="M1682" s="4"/>
      <c r="N1682" s="4"/>
      <c r="O1682" s="4"/>
      <c r="P1682" s="5">
        <f>IF(基本情報登録!$D$10="","",IF(基本情報登録!$D$10=登録データ!D1682,1,0))</f>
        <v>0</v>
      </c>
      <c r="Q1682" s="3"/>
      <c r="R1682" s="3"/>
    </row>
    <row r="1683" spans="1:18" x14ac:dyDescent="0.25">
      <c r="A1683" s="12">
        <v>1824</v>
      </c>
      <c r="B1683" s="12" t="s">
        <v>4355</v>
      </c>
      <c r="C1683" s="12" t="s">
        <v>4356</v>
      </c>
      <c r="D1683" s="12" t="s">
        <v>215</v>
      </c>
      <c r="E1683" s="12" t="s">
        <v>989</v>
      </c>
      <c r="F1683" s="164" t="s">
        <v>131</v>
      </c>
      <c r="G1683" s="164" t="s">
        <v>2633</v>
      </c>
      <c r="H1683" s="4"/>
      <c r="I1683" s="4"/>
      <c r="J1683" s="4"/>
      <c r="K1683" s="4"/>
      <c r="L1683" s="4"/>
      <c r="M1683" s="4"/>
      <c r="N1683" s="4"/>
      <c r="O1683" s="4"/>
      <c r="P1683" s="5">
        <f>IF(基本情報登録!$D$10="","",IF(基本情報登録!$D$10=登録データ!D1683,1,0))</f>
        <v>0</v>
      </c>
      <c r="Q1683" s="3"/>
      <c r="R1683" s="3"/>
    </row>
    <row r="1684" spans="1:18" x14ac:dyDescent="0.25">
      <c r="A1684" s="12">
        <v>1825</v>
      </c>
      <c r="B1684" s="12" t="s">
        <v>4357</v>
      </c>
      <c r="C1684" s="12" t="s">
        <v>4358</v>
      </c>
      <c r="D1684" s="12" t="s">
        <v>215</v>
      </c>
      <c r="E1684" s="12" t="s">
        <v>989</v>
      </c>
      <c r="F1684" s="164" t="s">
        <v>52</v>
      </c>
      <c r="G1684" s="164" t="s">
        <v>159</v>
      </c>
      <c r="H1684" s="4"/>
      <c r="I1684" s="4"/>
      <c r="J1684" s="4"/>
      <c r="K1684" s="4"/>
      <c r="L1684" s="4"/>
      <c r="M1684" s="4"/>
      <c r="N1684" s="4"/>
      <c r="O1684" s="4"/>
      <c r="P1684" s="5">
        <f>IF(基本情報登録!$D$10="","",IF(基本情報登録!$D$10=登録データ!D1684,1,0))</f>
        <v>0</v>
      </c>
      <c r="Q1684" s="3"/>
      <c r="R1684" s="3"/>
    </row>
    <row r="1685" spans="1:18" x14ac:dyDescent="0.25">
      <c r="A1685" s="12">
        <v>1826</v>
      </c>
      <c r="B1685" s="12" t="s">
        <v>4359</v>
      </c>
      <c r="C1685" s="12" t="s">
        <v>4360</v>
      </c>
      <c r="D1685" s="12" t="s">
        <v>215</v>
      </c>
      <c r="E1685" s="12" t="s">
        <v>989</v>
      </c>
      <c r="F1685" s="164" t="s">
        <v>131</v>
      </c>
      <c r="G1685" s="164" t="s">
        <v>431</v>
      </c>
      <c r="H1685" s="4"/>
      <c r="I1685" s="4"/>
      <c r="J1685" s="4"/>
      <c r="K1685" s="4"/>
      <c r="L1685" s="4"/>
      <c r="M1685" s="4"/>
      <c r="N1685" s="4"/>
      <c r="O1685" s="4"/>
      <c r="P1685" s="5">
        <f>IF(基本情報登録!$D$10="","",IF(基本情報登録!$D$10=登録データ!D1685,1,0))</f>
        <v>0</v>
      </c>
      <c r="Q1685" s="3"/>
      <c r="R1685" s="3"/>
    </row>
    <row r="1686" spans="1:18" x14ac:dyDescent="0.25">
      <c r="A1686" s="12">
        <v>1827</v>
      </c>
      <c r="B1686" s="12" t="s">
        <v>2717</v>
      </c>
      <c r="C1686" s="12" t="s">
        <v>2718</v>
      </c>
      <c r="D1686" s="12" t="s">
        <v>137</v>
      </c>
      <c r="E1686" s="12" t="s">
        <v>60</v>
      </c>
      <c r="F1686" s="164" t="s">
        <v>436</v>
      </c>
      <c r="G1686" s="164" t="s">
        <v>834</v>
      </c>
      <c r="H1686" s="4"/>
      <c r="I1686" s="4"/>
      <c r="J1686" s="4"/>
      <c r="K1686" s="4"/>
      <c r="L1686" s="4"/>
      <c r="M1686" s="4"/>
      <c r="N1686" s="4"/>
      <c r="O1686" s="4"/>
      <c r="P1686" s="5">
        <f>IF(基本情報登録!$D$10="","",IF(基本情報登録!$D$10=登録データ!D1686,1,0))</f>
        <v>0</v>
      </c>
      <c r="Q1686" s="3"/>
      <c r="R1686" s="3"/>
    </row>
    <row r="1687" spans="1:18" x14ac:dyDescent="0.25">
      <c r="A1687" s="12">
        <v>1828</v>
      </c>
      <c r="B1687" s="12" t="s">
        <v>2719</v>
      </c>
      <c r="C1687" s="12" t="s">
        <v>4361</v>
      </c>
      <c r="D1687" s="12" t="s">
        <v>137</v>
      </c>
      <c r="E1687" s="12" t="s">
        <v>95</v>
      </c>
      <c r="F1687" s="164" t="s">
        <v>96</v>
      </c>
      <c r="G1687" s="164" t="s">
        <v>823</v>
      </c>
      <c r="H1687" s="4"/>
      <c r="I1687" s="4"/>
      <c r="J1687" s="4"/>
      <c r="K1687" s="4"/>
      <c r="L1687" s="4"/>
      <c r="M1687" s="4"/>
      <c r="N1687" s="4"/>
      <c r="O1687" s="4"/>
      <c r="P1687" s="5">
        <f>IF(基本情報登録!$D$10="","",IF(基本情報登録!$D$10=登録データ!D1687,1,0))</f>
        <v>0</v>
      </c>
      <c r="Q1687" s="3"/>
      <c r="R1687" s="3"/>
    </row>
    <row r="1688" spans="1:18" x14ac:dyDescent="0.25">
      <c r="A1688" s="12">
        <v>1829</v>
      </c>
      <c r="B1688" s="12" t="s">
        <v>2720</v>
      </c>
      <c r="C1688" s="12" t="s">
        <v>2721</v>
      </c>
      <c r="D1688" s="12" t="s">
        <v>137</v>
      </c>
      <c r="E1688" s="12" t="s">
        <v>188</v>
      </c>
      <c r="F1688" s="164" t="s">
        <v>96</v>
      </c>
      <c r="G1688" s="164" t="s">
        <v>874</v>
      </c>
      <c r="H1688" s="4"/>
      <c r="I1688" s="4"/>
      <c r="J1688" s="4"/>
      <c r="K1688" s="4"/>
      <c r="L1688" s="4"/>
      <c r="M1688" s="4"/>
      <c r="N1688" s="4"/>
      <c r="O1688" s="4"/>
      <c r="P1688" s="5">
        <f>IF(基本情報登録!$D$10="","",IF(基本情報登録!$D$10=登録データ!D1688,1,0))</f>
        <v>0</v>
      </c>
      <c r="Q1688" s="3"/>
      <c r="R1688" s="3"/>
    </row>
    <row r="1689" spans="1:18" x14ac:dyDescent="0.25">
      <c r="A1689" s="12">
        <v>1830</v>
      </c>
      <c r="B1689" s="12" t="s">
        <v>2722</v>
      </c>
      <c r="C1689" s="12" t="s">
        <v>2723</v>
      </c>
      <c r="D1689" s="12" t="s">
        <v>137</v>
      </c>
      <c r="E1689" s="12" t="s">
        <v>188</v>
      </c>
      <c r="F1689" s="164" t="s">
        <v>131</v>
      </c>
      <c r="G1689" s="164" t="s">
        <v>499</v>
      </c>
      <c r="H1689" s="4"/>
      <c r="I1689" s="4"/>
      <c r="J1689" s="4"/>
      <c r="K1689" s="4"/>
      <c r="L1689" s="4"/>
      <c r="M1689" s="4"/>
      <c r="N1689" s="4"/>
      <c r="O1689" s="4"/>
      <c r="P1689" s="5">
        <f>IF(基本情報登録!$D$10="","",IF(基本情報登録!$D$10=登録データ!D1689,1,0))</f>
        <v>0</v>
      </c>
      <c r="Q1689" s="3"/>
      <c r="R1689" s="3"/>
    </row>
    <row r="1690" spans="1:18" x14ac:dyDescent="0.25">
      <c r="A1690" s="12">
        <v>1831</v>
      </c>
      <c r="B1690" s="12" t="s">
        <v>2634</v>
      </c>
      <c r="C1690" s="12" t="s">
        <v>2635</v>
      </c>
      <c r="D1690" s="12" t="s">
        <v>76</v>
      </c>
      <c r="E1690" s="12" t="s">
        <v>60</v>
      </c>
      <c r="F1690" s="164" t="s">
        <v>87</v>
      </c>
      <c r="G1690" s="164" t="s">
        <v>88</v>
      </c>
      <c r="H1690" s="4"/>
      <c r="I1690" s="4"/>
      <c r="J1690" s="4"/>
      <c r="K1690" s="4"/>
      <c r="L1690" s="4"/>
      <c r="M1690" s="4"/>
      <c r="N1690" s="4"/>
      <c r="O1690" s="4"/>
      <c r="P1690" s="5">
        <f>IF(基本情報登録!$D$10="","",IF(基本情報登録!$D$10=登録データ!D1690,1,0))</f>
        <v>0</v>
      </c>
      <c r="Q1690" s="3"/>
      <c r="R1690" s="3"/>
    </row>
    <row r="1691" spans="1:18" x14ac:dyDescent="0.25">
      <c r="A1691" s="12">
        <v>1832</v>
      </c>
      <c r="B1691" s="12" t="s">
        <v>2636</v>
      </c>
      <c r="C1691" s="12" t="s">
        <v>2637</v>
      </c>
      <c r="D1691" s="12" t="s">
        <v>76</v>
      </c>
      <c r="E1691" s="12" t="s">
        <v>60</v>
      </c>
      <c r="F1691" s="164" t="s">
        <v>166</v>
      </c>
      <c r="G1691" s="164" t="s">
        <v>2658</v>
      </c>
      <c r="H1691" s="4"/>
      <c r="I1691" s="4"/>
      <c r="J1691" s="4"/>
      <c r="K1691" s="4"/>
      <c r="L1691" s="4"/>
      <c r="M1691" s="4"/>
      <c r="N1691" s="4"/>
      <c r="O1691" s="4"/>
      <c r="P1691" s="5">
        <f>IF(基本情報登録!$D$10="","",IF(基本情報登録!$D$10=登録データ!D1691,1,0))</f>
        <v>0</v>
      </c>
      <c r="Q1691" s="3"/>
      <c r="R1691" s="3"/>
    </row>
    <row r="1692" spans="1:18" x14ac:dyDescent="0.25">
      <c r="A1692" s="12">
        <v>1833</v>
      </c>
      <c r="B1692" s="12" t="s">
        <v>3000</v>
      </c>
      <c r="C1692" s="12" t="s">
        <v>3001</v>
      </c>
      <c r="D1692" s="12" t="s">
        <v>76</v>
      </c>
      <c r="E1692" s="12" t="s">
        <v>188</v>
      </c>
      <c r="F1692" s="164" t="s">
        <v>166</v>
      </c>
      <c r="G1692" s="164" t="s">
        <v>2658</v>
      </c>
      <c r="H1692" s="4"/>
      <c r="I1692" s="4"/>
      <c r="J1692" s="4"/>
      <c r="K1692" s="4"/>
      <c r="L1692" s="4"/>
      <c r="M1692" s="4"/>
      <c r="N1692" s="4"/>
      <c r="O1692" s="4"/>
      <c r="P1692" s="5">
        <f>IF(基本情報登録!$D$10="","",IF(基本情報登録!$D$10=登録データ!D1692,1,0))</f>
        <v>0</v>
      </c>
      <c r="Q1692" s="3"/>
      <c r="R1692" s="3"/>
    </row>
    <row r="1693" spans="1:18" x14ac:dyDescent="0.25">
      <c r="A1693" s="12">
        <v>1834</v>
      </c>
      <c r="B1693" s="12" t="s">
        <v>2631</v>
      </c>
      <c r="C1693" s="12" t="s">
        <v>2632</v>
      </c>
      <c r="D1693" s="12" t="s">
        <v>76</v>
      </c>
      <c r="E1693" s="12" t="s">
        <v>60</v>
      </c>
      <c r="F1693" s="164" t="s">
        <v>52</v>
      </c>
      <c r="G1693" s="164" t="s">
        <v>534</v>
      </c>
      <c r="H1693" s="4"/>
      <c r="I1693" s="4"/>
      <c r="J1693" s="4"/>
      <c r="K1693" s="4"/>
      <c r="L1693" s="4"/>
      <c r="M1693" s="4"/>
      <c r="N1693" s="4"/>
      <c r="O1693" s="4"/>
      <c r="P1693" s="5">
        <f>IF(基本情報登録!$D$10="","",IF(基本情報登録!$D$10=登録データ!D1693,1,0))</f>
        <v>0</v>
      </c>
      <c r="Q1693" s="3"/>
      <c r="R1693" s="3"/>
    </row>
    <row r="1694" spans="1:18" x14ac:dyDescent="0.25">
      <c r="A1694" s="12">
        <v>1835</v>
      </c>
      <c r="B1694" s="12" t="s">
        <v>4362</v>
      </c>
      <c r="C1694" s="12" t="s">
        <v>4363</v>
      </c>
      <c r="D1694" s="12" t="s">
        <v>83</v>
      </c>
      <c r="E1694" s="12" t="s">
        <v>989</v>
      </c>
      <c r="F1694" s="164" t="s">
        <v>131</v>
      </c>
      <c r="G1694" s="164" t="s">
        <v>745</v>
      </c>
      <c r="H1694" s="4"/>
      <c r="I1694" s="4"/>
      <c r="J1694" s="4"/>
      <c r="K1694" s="4"/>
      <c r="L1694" s="4"/>
      <c r="M1694" s="4"/>
      <c r="N1694" s="4"/>
      <c r="O1694" s="4"/>
      <c r="P1694" s="5">
        <f>IF(基本情報登録!$D$10="","",IF(基本情報登録!$D$10=登録データ!D1694,1,0))</f>
        <v>0</v>
      </c>
      <c r="Q1694" s="3"/>
      <c r="R1694" s="3"/>
    </row>
    <row r="1695" spans="1:18" x14ac:dyDescent="0.25">
      <c r="A1695" s="12">
        <v>1836</v>
      </c>
      <c r="B1695" s="12" t="s">
        <v>4364</v>
      </c>
      <c r="C1695" s="12" t="s">
        <v>4365</v>
      </c>
      <c r="D1695" s="12" t="s">
        <v>83</v>
      </c>
      <c r="E1695" s="12" t="s">
        <v>989</v>
      </c>
      <c r="F1695" s="164" t="s">
        <v>118</v>
      </c>
      <c r="G1695" s="164" t="s">
        <v>289</v>
      </c>
      <c r="H1695" s="4"/>
      <c r="I1695" s="4"/>
      <c r="J1695" s="4"/>
      <c r="K1695" s="4"/>
      <c r="L1695" s="4"/>
      <c r="M1695" s="4"/>
      <c r="N1695" s="4"/>
      <c r="O1695" s="4"/>
      <c r="P1695" s="5">
        <f>IF(基本情報登録!$D$10="","",IF(基本情報登録!$D$10=登録データ!D1695,1,0))</f>
        <v>0</v>
      </c>
      <c r="Q1695" s="3"/>
      <c r="R1695" s="3"/>
    </row>
    <row r="1696" spans="1:18" x14ac:dyDescent="0.25">
      <c r="A1696" s="12">
        <v>1837</v>
      </c>
      <c r="B1696" s="12" t="s">
        <v>4366</v>
      </c>
      <c r="C1696" s="12" t="s">
        <v>4367</v>
      </c>
      <c r="D1696" s="12" t="s">
        <v>83</v>
      </c>
      <c r="E1696" s="12" t="s">
        <v>989</v>
      </c>
      <c r="F1696" s="164" t="s">
        <v>492</v>
      </c>
      <c r="G1696" s="164" t="s">
        <v>4656</v>
      </c>
      <c r="H1696" s="4"/>
      <c r="I1696" s="4"/>
      <c r="J1696" s="4"/>
      <c r="K1696" s="4"/>
      <c r="L1696" s="4"/>
      <c r="M1696" s="4"/>
      <c r="N1696" s="4"/>
      <c r="O1696" s="4"/>
      <c r="P1696" s="5">
        <f>IF(基本情報登録!$D$10="","",IF(基本情報登録!$D$10=登録データ!D1696,1,0))</f>
        <v>0</v>
      </c>
      <c r="Q1696" s="3"/>
      <c r="R1696" s="3"/>
    </row>
    <row r="1697" spans="1:18" x14ac:dyDescent="0.25">
      <c r="A1697" s="12">
        <v>1838</v>
      </c>
      <c r="B1697" s="12" t="s">
        <v>2536</v>
      </c>
      <c r="C1697" s="12" t="s">
        <v>2537</v>
      </c>
      <c r="D1697" s="12" t="s">
        <v>290</v>
      </c>
      <c r="E1697" s="12" t="s">
        <v>60</v>
      </c>
      <c r="F1697" s="164" t="s">
        <v>2875</v>
      </c>
      <c r="G1697" s="164" t="s">
        <v>4657</v>
      </c>
      <c r="H1697" s="4"/>
      <c r="I1697" s="4"/>
      <c r="J1697" s="4"/>
      <c r="K1697" s="4"/>
      <c r="L1697" s="4"/>
      <c r="M1697" s="4"/>
      <c r="N1697" s="4"/>
      <c r="O1697" s="4"/>
      <c r="P1697" s="5">
        <f>IF(基本情報登録!$D$10="","",IF(基本情報登録!$D$10=登録データ!D1697,1,0))</f>
        <v>0</v>
      </c>
      <c r="Q1697" s="3"/>
      <c r="R1697" s="3"/>
    </row>
    <row r="1698" spans="1:18" x14ac:dyDescent="0.25">
      <c r="A1698" s="12">
        <v>1839</v>
      </c>
      <c r="B1698" s="12" t="s">
        <v>4368</v>
      </c>
      <c r="C1698" s="12" t="s">
        <v>4369</v>
      </c>
      <c r="D1698" s="12" t="s">
        <v>285</v>
      </c>
      <c r="E1698" s="12" t="s">
        <v>989</v>
      </c>
      <c r="F1698" s="164" t="s">
        <v>151</v>
      </c>
      <c r="G1698" s="164" t="s">
        <v>2111</v>
      </c>
      <c r="H1698" s="4"/>
      <c r="I1698" s="4"/>
      <c r="J1698" s="4"/>
      <c r="K1698" s="4"/>
      <c r="L1698" s="4"/>
      <c r="M1698" s="4"/>
      <c r="N1698" s="4"/>
      <c r="O1698" s="4"/>
      <c r="P1698" s="5">
        <f>IF(基本情報登録!$D$10="","",IF(基本情報登録!$D$10=登録データ!D1698,1,0))</f>
        <v>0</v>
      </c>
      <c r="Q1698" s="3"/>
      <c r="R1698" s="3"/>
    </row>
    <row r="1699" spans="1:18" x14ac:dyDescent="0.25">
      <c r="A1699" s="12">
        <v>1840</v>
      </c>
      <c r="B1699" s="12" t="s">
        <v>4370</v>
      </c>
      <c r="C1699" s="12" t="s">
        <v>4371</v>
      </c>
      <c r="D1699" s="12" t="s">
        <v>285</v>
      </c>
      <c r="E1699" s="12" t="s">
        <v>989</v>
      </c>
      <c r="F1699" s="164" t="s">
        <v>52</v>
      </c>
      <c r="G1699" s="164" t="s">
        <v>214</v>
      </c>
      <c r="H1699" s="4"/>
      <c r="I1699" s="4"/>
      <c r="J1699" s="4"/>
      <c r="K1699" s="4"/>
      <c r="L1699" s="4"/>
      <c r="M1699" s="4"/>
      <c r="N1699" s="4"/>
      <c r="O1699" s="4"/>
      <c r="P1699" s="5">
        <f>IF(基本情報登録!$D$10="","",IF(基本情報登録!$D$10=登録データ!D1699,1,0))</f>
        <v>0</v>
      </c>
      <c r="Q1699" s="3"/>
      <c r="R1699" s="3"/>
    </row>
    <row r="1700" spans="1:18" x14ac:dyDescent="0.25">
      <c r="A1700" s="12">
        <v>1841</v>
      </c>
      <c r="B1700" s="12" t="s">
        <v>4372</v>
      </c>
      <c r="C1700" s="12" t="s">
        <v>4373</v>
      </c>
      <c r="D1700" s="12" t="s">
        <v>388</v>
      </c>
      <c r="E1700" s="12" t="s">
        <v>188</v>
      </c>
      <c r="F1700" s="164" t="s">
        <v>68</v>
      </c>
      <c r="G1700" s="164" t="s">
        <v>4658</v>
      </c>
      <c r="H1700" s="4"/>
      <c r="I1700" s="4"/>
      <c r="J1700" s="4"/>
      <c r="K1700" s="4"/>
      <c r="L1700" s="4"/>
      <c r="M1700" s="4"/>
      <c r="N1700" s="4"/>
      <c r="O1700" s="4"/>
      <c r="P1700" s="5">
        <f>IF(基本情報登録!$D$10="","",IF(基本情報登録!$D$10=登録データ!D1700,1,0))</f>
        <v>0</v>
      </c>
      <c r="Q1700" s="3"/>
      <c r="R1700" s="3"/>
    </row>
    <row r="1701" spans="1:18" x14ac:dyDescent="0.25">
      <c r="A1701" s="12">
        <v>1842</v>
      </c>
      <c r="B1701" s="12" t="s">
        <v>4374</v>
      </c>
      <c r="C1701" s="12" t="s">
        <v>4375</v>
      </c>
      <c r="D1701" s="12" t="s">
        <v>311</v>
      </c>
      <c r="E1701" s="12" t="s">
        <v>188</v>
      </c>
      <c r="F1701" s="164" t="s">
        <v>556</v>
      </c>
      <c r="G1701" s="164" t="s">
        <v>2986</v>
      </c>
      <c r="H1701" s="4"/>
      <c r="I1701" s="4"/>
      <c r="J1701" s="4"/>
      <c r="K1701" s="4"/>
      <c r="L1701" s="4"/>
      <c r="M1701" s="4"/>
      <c r="N1701" s="4"/>
      <c r="O1701" s="4"/>
      <c r="P1701" s="5">
        <f>IF(基本情報登録!$D$10="","",IF(基本情報登録!$D$10=登録データ!D1701,1,0))</f>
        <v>0</v>
      </c>
      <c r="Q1701" s="3"/>
      <c r="R1701" s="3"/>
    </row>
    <row r="1702" spans="1:18" x14ac:dyDescent="0.25">
      <c r="A1702" s="12">
        <v>1843</v>
      </c>
      <c r="B1702" s="12" t="s">
        <v>4376</v>
      </c>
      <c r="C1702" s="12" t="s">
        <v>4377</v>
      </c>
      <c r="D1702" s="12" t="s">
        <v>311</v>
      </c>
      <c r="E1702" s="12" t="s">
        <v>989</v>
      </c>
      <c r="F1702" s="164" t="s">
        <v>37</v>
      </c>
      <c r="G1702" s="164" t="s">
        <v>4659</v>
      </c>
      <c r="H1702" s="4"/>
      <c r="I1702" s="4"/>
      <c r="J1702" s="4"/>
      <c r="K1702" s="4"/>
      <c r="L1702" s="4"/>
      <c r="M1702" s="4"/>
      <c r="N1702" s="4"/>
      <c r="O1702" s="4"/>
      <c r="P1702" s="5">
        <f>IF(基本情報登録!$D$10="","",IF(基本情報登録!$D$10=登録データ!D1702,1,0))</f>
        <v>0</v>
      </c>
      <c r="Q1702" s="3"/>
      <c r="R1702" s="3"/>
    </row>
    <row r="1703" spans="1:18" x14ac:dyDescent="0.25">
      <c r="A1703" s="12">
        <v>1844</v>
      </c>
      <c r="B1703" s="12" t="s">
        <v>4378</v>
      </c>
      <c r="C1703" s="12" t="s">
        <v>4379</v>
      </c>
      <c r="D1703" s="12" t="s">
        <v>249</v>
      </c>
      <c r="E1703" s="12" t="s">
        <v>4470</v>
      </c>
      <c r="F1703" s="164" t="s">
        <v>52</v>
      </c>
      <c r="G1703" s="164" t="s">
        <v>700</v>
      </c>
      <c r="H1703" s="4"/>
      <c r="I1703" s="4"/>
      <c r="J1703" s="4"/>
      <c r="K1703" s="4"/>
      <c r="L1703" s="4"/>
      <c r="M1703" s="4"/>
      <c r="N1703" s="4"/>
      <c r="O1703" s="4"/>
      <c r="P1703" s="5">
        <f>IF(基本情報登録!$D$10="","",IF(基本情報登録!$D$10=登録データ!D1703,1,0))</f>
        <v>0</v>
      </c>
      <c r="Q1703" s="3"/>
      <c r="R1703" s="3"/>
    </row>
    <row r="1704" spans="1:18" x14ac:dyDescent="0.25">
      <c r="A1704" s="12">
        <v>1845</v>
      </c>
      <c r="B1704" s="12" t="s">
        <v>4380</v>
      </c>
      <c r="C1704" s="12" t="s">
        <v>4381</v>
      </c>
      <c r="D1704" s="12" t="s">
        <v>249</v>
      </c>
      <c r="E1704" s="12" t="s">
        <v>989</v>
      </c>
      <c r="F1704" s="164" t="s">
        <v>52</v>
      </c>
      <c r="G1704" s="164" t="s">
        <v>521</v>
      </c>
      <c r="H1704" s="4"/>
      <c r="I1704" s="4"/>
      <c r="J1704" s="4"/>
      <c r="K1704" s="4"/>
      <c r="L1704" s="4"/>
      <c r="M1704" s="4"/>
      <c r="N1704" s="4"/>
      <c r="O1704" s="4"/>
      <c r="P1704" s="5">
        <f>IF(基本情報登録!$D$10="","",IF(基本情報登録!$D$10=登録データ!D1704,1,0))</f>
        <v>0</v>
      </c>
      <c r="Q1704" s="3"/>
      <c r="R1704" s="3"/>
    </row>
    <row r="1705" spans="1:18" x14ac:dyDescent="0.25">
      <c r="A1705" s="12">
        <v>1846</v>
      </c>
      <c r="B1705" s="12" t="s">
        <v>4382</v>
      </c>
      <c r="C1705" s="12" t="s">
        <v>4383</v>
      </c>
      <c r="D1705" s="12" t="s">
        <v>249</v>
      </c>
      <c r="E1705" s="12" t="s">
        <v>989</v>
      </c>
      <c r="F1705" s="164" t="s">
        <v>151</v>
      </c>
      <c r="G1705" s="164" t="s">
        <v>2111</v>
      </c>
      <c r="H1705" s="4"/>
      <c r="I1705" s="4"/>
      <c r="J1705" s="4"/>
      <c r="K1705" s="4"/>
      <c r="L1705" s="4"/>
      <c r="M1705" s="4"/>
      <c r="N1705" s="4"/>
      <c r="O1705" s="4"/>
      <c r="P1705" s="5">
        <f>IF(基本情報登録!$D$10="","",IF(基本情報登録!$D$10=登録データ!D1705,1,0))</f>
        <v>0</v>
      </c>
      <c r="Q1705" s="3"/>
      <c r="R1705" s="3"/>
    </row>
    <row r="1706" spans="1:18" x14ac:dyDescent="0.25">
      <c r="A1706" s="12">
        <v>1847</v>
      </c>
      <c r="B1706" s="12" t="s">
        <v>4384</v>
      </c>
      <c r="C1706" s="12" t="s">
        <v>4385</v>
      </c>
      <c r="D1706" s="12" t="s">
        <v>26</v>
      </c>
      <c r="E1706" s="12" t="s">
        <v>989</v>
      </c>
      <c r="F1706" s="164" t="s">
        <v>118</v>
      </c>
      <c r="G1706" s="164" t="s">
        <v>780</v>
      </c>
      <c r="H1706" s="4"/>
      <c r="I1706" s="4"/>
      <c r="J1706" s="4"/>
      <c r="K1706" s="4"/>
      <c r="L1706" s="4"/>
      <c r="M1706" s="4"/>
      <c r="N1706" s="4"/>
      <c r="O1706" s="4"/>
      <c r="P1706" s="5">
        <f>IF(基本情報登録!$D$10="","",IF(基本情報登録!$D$10=登録データ!D1706,1,0))</f>
        <v>0</v>
      </c>
      <c r="Q1706" s="3"/>
      <c r="R1706" s="3"/>
    </row>
    <row r="1707" spans="1:18" x14ac:dyDescent="0.25">
      <c r="A1707" s="12">
        <v>1848</v>
      </c>
      <c r="B1707" s="12" t="s">
        <v>2978</v>
      </c>
      <c r="C1707" s="12" t="s">
        <v>2979</v>
      </c>
      <c r="D1707" s="12" t="s">
        <v>153</v>
      </c>
      <c r="E1707" s="12" t="s">
        <v>386</v>
      </c>
      <c r="F1707" s="164" t="s">
        <v>118</v>
      </c>
      <c r="G1707" s="164" t="s">
        <v>4660</v>
      </c>
      <c r="H1707" s="4"/>
      <c r="I1707" s="4"/>
      <c r="J1707" s="4"/>
      <c r="K1707" s="4"/>
      <c r="L1707" s="4"/>
      <c r="M1707" s="4"/>
      <c r="N1707" s="4"/>
      <c r="O1707" s="4"/>
      <c r="P1707" s="5">
        <f>IF(基本情報登録!$D$10="","",IF(基本情報登録!$D$10=登録データ!D1707,1,0))</f>
        <v>0</v>
      </c>
      <c r="Q1707" s="3"/>
      <c r="R1707" s="3"/>
    </row>
    <row r="1708" spans="1:18" x14ac:dyDescent="0.25">
      <c r="A1708" s="12">
        <v>1849</v>
      </c>
      <c r="B1708" s="12" t="s">
        <v>2980</v>
      </c>
      <c r="C1708" s="12" t="s">
        <v>2981</v>
      </c>
      <c r="D1708" s="12" t="s">
        <v>153</v>
      </c>
      <c r="E1708" s="12" t="s">
        <v>60</v>
      </c>
      <c r="F1708" s="164" t="s">
        <v>52</v>
      </c>
      <c r="G1708" s="164" t="s">
        <v>2548</v>
      </c>
      <c r="H1708" s="4"/>
      <c r="I1708" s="4"/>
      <c r="J1708" s="4"/>
      <c r="K1708" s="4"/>
      <c r="L1708" s="4"/>
      <c r="M1708" s="4"/>
      <c r="N1708" s="4"/>
      <c r="O1708" s="4"/>
      <c r="P1708" s="5">
        <f>IF(基本情報登録!$D$10="","",IF(基本情報登録!$D$10=登録データ!D1708,1,0))</f>
        <v>0</v>
      </c>
      <c r="Q1708" s="3"/>
      <c r="R1708" s="3"/>
    </row>
    <row r="1709" spans="1:18" x14ac:dyDescent="0.25">
      <c r="A1709" s="12">
        <v>1850</v>
      </c>
      <c r="B1709" s="12" t="s">
        <v>2990</v>
      </c>
      <c r="C1709" s="12" t="s">
        <v>2991</v>
      </c>
      <c r="D1709" s="12" t="s">
        <v>153</v>
      </c>
      <c r="E1709" s="12" t="s">
        <v>60</v>
      </c>
      <c r="F1709" s="164" t="s">
        <v>37</v>
      </c>
      <c r="G1709" s="164" t="s">
        <v>901</v>
      </c>
      <c r="H1709" s="4"/>
      <c r="I1709" s="4"/>
      <c r="J1709" s="4"/>
      <c r="K1709" s="4"/>
      <c r="L1709" s="4"/>
      <c r="M1709" s="4"/>
      <c r="N1709" s="4"/>
      <c r="O1709" s="4"/>
      <c r="P1709" s="5">
        <f>IF(基本情報登録!$D$10="","",IF(基本情報登録!$D$10=登録データ!D1709,1,0))</f>
        <v>0</v>
      </c>
      <c r="Q1709" s="3"/>
      <c r="R1709" s="3"/>
    </row>
    <row r="1710" spans="1:18" x14ac:dyDescent="0.25">
      <c r="A1710" s="12">
        <v>1851</v>
      </c>
      <c r="B1710" s="12" t="s">
        <v>2992</v>
      </c>
      <c r="C1710" s="12" t="s">
        <v>2993</v>
      </c>
      <c r="D1710" s="12" t="s">
        <v>153</v>
      </c>
      <c r="E1710" s="12" t="s">
        <v>95</v>
      </c>
      <c r="F1710" s="164" t="s">
        <v>131</v>
      </c>
      <c r="G1710" s="164" t="s">
        <v>701</v>
      </c>
      <c r="H1710" s="4"/>
      <c r="I1710" s="4"/>
      <c r="J1710" s="4"/>
      <c r="K1710" s="4"/>
      <c r="L1710" s="4"/>
      <c r="M1710" s="4"/>
      <c r="N1710" s="4"/>
      <c r="O1710" s="4"/>
      <c r="P1710" s="5">
        <f>IF(基本情報登録!$D$10="","",IF(基本情報登録!$D$10=登録データ!D1710,1,0))</f>
        <v>0</v>
      </c>
      <c r="Q1710" s="3"/>
      <c r="R1710" s="3"/>
    </row>
    <row r="1711" spans="1:18" x14ac:dyDescent="0.25">
      <c r="A1711" s="12">
        <v>1852</v>
      </c>
      <c r="B1711" s="12" t="s">
        <v>2984</v>
      </c>
      <c r="C1711" s="12" t="s">
        <v>2985</v>
      </c>
      <c r="D1711" s="12" t="s">
        <v>153</v>
      </c>
      <c r="E1711" s="12" t="s">
        <v>95</v>
      </c>
      <c r="F1711" s="164" t="s">
        <v>151</v>
      </c>
      <c r="G1711" s="164" t="s">
        <v>2261</v>
      </c>
      <c r="H1711" s="4"/>
      <c r="I1711" s="4"/>
      <c r="J1711" s="4"/>
      <c r="K1711" s="4"/>
      <c r="L1711" s="4"/>
      <c r="M1711" s="4"/>
      <c r="N1711" s="4"/>
      <c r="O1711" s="4"/>
      <c r="P1711" s="5">
        <f>IF(基本情報登録!$D$10="","",IF(基本情報登録!$D$10=登録データ!D1711,1,0))</f>
        <v>0</v>
      </c>
      <c r="Q1711" s="3"/>
      <c r="R1711" s="3"/>
    </row>
    <row r="1712" spans="1:18" x14ac:dyDescent="0.25">
      <c r="A1712" s="12">
        <v>1853</v>
      </c>
      <c r="B1712" s="12" t="s">
        <v>2982</v>
      </c>
      <c r="C1712" s="12" t="s">
        <v>2983</v>
      </c>
      <c r="D1712" s="12" t="s">
        <v>153</v>
      </c>
      <c r="E1712" s="12" t="s">
        <v>95</v>
      </c>
      <c r="F1712" s="164" t="s">
        <v>1992</v>
      </c>
      <c r="G1712" s="164" t="s">
        <v>1993</v>
      </c>
      <c r="H1712" s="4"/>
      <c r="I1712" s="4"/>
      <c r="J1712" s="4"/>
      <c r="K1712" s="4"/>
      <c r="L1712" s="4"/>
      <c r="M1712" s="4"/>
      <c r="N1712" s="4"/>
      <c r="O1712" s="4"/>
      <c r="P1712" s="5">
        <f>IF(基本情報登録!$D$10="","",IF(基本情報登録!$D$10=登録データ!D1712,1,0))</f>
        <v>0</v>
      </c>
      <c r="Q1712" s="3"/>
      <c r="R1712" s="3"/>
    </row>
    <row r="1713" spans="1:18" x14ac:dyDescent="0.25">
      <c r="A1713" s="12">
        <v>1854</v>
      </c>
      <c r="B1713" s="12" t="s">
        <v>4386</v>
      </c>
      <c r="C1713" s="12" t="s">
        <v>2989</v>
      </c>
      <c r="D1713" s="12" t="s">
        <v>153</v>
      </c>
      <c r="E1713" s="12" t="s">
        <v>188</v>
      </c>
      <c r="F1713" s="164" t="s">
        <v>647</v>
      </c>
      <c r="G1713" s="164" t="s">
        <v>4661</v>
      </c>
      <c r="H1713" s="4"/>
      <c r="I1713" s="4"/>
      <c r="J1713" s="4"/>
      <c r="K1713" s="4"/>
      <c r="L1713" s="4"/>
      <c r="M1713" s="4"/>
      <c r="N1713" s="4"/>
      <c r="O1713" s="4"/>
      <c r="P1713" s="5">
        <f>IF(基本情報登録!$D$10="","",IF(基本情報登録!$D$10=登録データ!D1713,1,0))</f>
        <v>0</v>
      </c>
      <c r="Q1713" s="3"/>
      <c r="R1713" s="3"/>
    </row>
    <row r="1714" spans="1:18" x14ac:dyDescent="0.25">
      <c r="A1714" s="12">
        <v>1855</v>
      </c>
      <c r="B1714" s="12" t="s">
        <v>2987</v>
      </c>
      <c r="C1714" s="12" t="s">
        <v>2988</v>
      </c>
      <c r="D1714" s="12" t="s">
        <v>153</v>
      </c>
      <c r="E1714" s="12" t="s">
        <v>188</v>
      </c>
      <c r="F1714" s="164" t="s">
        <v>363</v>
      </c>
      <c r="G1714" s="164" t="s">
        <v>1024</v>
      </c>
      <c r="H1714" s="4"/>
      <c r="I1714" s="4"/>
      <c r="J1714" s="4"/>
      <c r="K1714" s="4"/>
      <c r="L1714" s="4"/>
      <c r="M1714" s="4"/>
      <c r="N1714" s="4"/>
      <c r="O1714" s="4"/>
      <c r="P1714" s="5">
        <f>IF(基本情報登録!$D$10="","",IF(基本情報登録!$D$10=登録データ!D1714,1,0))</f>
        <v>0</v>
      </c>
      <c r="Q1714" s="3"/>
      <c r="R1714" s="3"/>
    </row>
    <row r="1715" spans="1:18" x14ac:dyDescent="0.25">
      <c r="A1715" s="12">
        <v>1856</v>
      </c>
      <c r="B1715" s="12" t="s">
        <v>2760</v>
      </c>
      <c r="C1715" s="12" t="s">
        <v>2761</v>
      </c>
      <c r="D1715" s="12" t="s">
        <v>232</v>
      </c>
      <c r="E1715" s="12" t="s">
        <v>60</v>
      </c>
      <c r="F1715" s="164" t="s">
        <v>131</v>
      </c>
      <c r="G1715" s="164" t="s">
        <v>708</v>
      </c>
      <c r="H1715" s="4"/>
      <c r="I1715" s="4"/>
      <c r="J1715" s="4"/>
      <c r="K1715" s="4"/>
      <c r="L1715" s="4"/>
      <c r="M1715" s="4"/>
      <c r="N1715" s="4"/>
      <c r="O1715" s="4"/>
      <c r="P1715" s="5">
        <f>IF(基本情報登録!$D$10="","",IF(基本情報登録!$D$10=登録データ!D1715,1,0))</f>
        <v>0</v>
      </c>
      <c r="Q1715" s="3"/>
      <c r="R1715" s="3"/>
    </row>
    <row r="1716" spans="1:18" x14ac:dyDescent="0.25">
      <c r="A1716" s="12">
        <v>1857</v>
      </c>
      <c r="B1716" s="12" t="s">
        <v>4387</v>
      </c>
      <c r="C1716" s="12" t="s">
        <v>4388</v>
      </c>
      <c r="D1716" s="12" t="s">
        <v>232</v>
      </c>
      <c r="E1716" s="12" t="s">
        <v>989</v>
      </c>
      <c r="F1716" s="164" t="s">
        <v>166</v>
      </c>
      <c r="G1716" s="164" t="s">
        <v>511</v>
      </c>
      <c r="H1716" s="4"/>
      <c r="I1716" s="4"/>
      <c r="J1716" s="4"/>
      <c r="K1716" s="4"/>
      <c r="L1716" s="4"/>
      <c r="M1716" s="4"/>
      <c r="N1716" s="4"/>
      <c r="O1716" s="4"/>
      <c r="P1716" s="5">
        <f>IF(基本情報登録!$D$10="","",IF(基本情報登録!$D$10=登録データ!D1716,1,0))</f>
        <v>0</v>
      </c>
      <c r="Q1716" s="3"/>
      <c r="R1716" s="3"/>
    </row>
    <row r="1717" spans="1:18" x14ac:dyDescent="0.25">
      <c r="A1717" s="12">
        <v>1858</v>
      </c>
      <c r="B1717" s="12" t="s">
        <v>4389</v>
      </c>
      <c r="C1717" s="12" t="s">
        <v>4390</v>
      </c>
      <c r="D1717" s="12" t="s">
        <v>76</v>
      </c>
      <c r="E1717" s="12" t="s">
        <v>989</v>
      </c>
      <c r="F1717" s="164" t="s">
        <v>348</v>
      </c>
      <c r="G1717" s="164" t="s">
        <v>4662</v>
      </c>
      <c r="H1717" s="4"/>
      <c r="I1717" s="4"/>
      <c r="J1717" s="4"/>
      <c r="K1717" s="4"/>
      <c r="L1717" s="4"/>
      <c r="M1717" s="4"/>
      <c r="N1717" s="4"/>
      <c r="O1717" s="4"/>
      <c r="P1717" s="5">
        <f>IF(基本情報登録!$D$10="","",IF(基本情報登録!$D$10=登録データ!D1717,1,0))</f>
        <v>0</v>
      </c>
      <c r="Q1717" s="3"/>
      <c r="R1717" s="3"/>
    </row>
    <row r="1718" spans="1:18" x14ac:dyDescent="0.25">
      <c r="A1718" s="12">
        <v>1859</v>
      </c>
      <c r="B1718" s="12" t="s">
        <v>2859</v>
      </c>
      <c r="C1718" s="12" t="s">
        <v>2860</v>
      </c>
      <c r="D1718" s="12" t="s">
        <v>357</v>
      </c>
      <c r="E1718" s="12" t="s">
        <v>60</v>
      </c>
      <c r="F1718" s="164" t="s">
        <v>151</v>
      </c>
      <c r="G1718" s="164" t="s">
        <v>1956</v>
      </c>
      <c r="H1718" s="4"/>
      <c r="I1718" s="4"/>
      <c r="J1718" s="4"/>
      <c r="K1718" s="4"/>
      <c r="L1718" s="4"/>
      <c r="M1718" s="4"/>
      <c r="N1718" s="4"/>
      <c r="O1718" s="4"/>
      <c r="P1718" s="5">
        <f>IF(基本情報登録!$D$10="","",IF(基本情報登録!$D$10=登録データ!D1718,1,0))</f>
        <v>0</v>
      </c>
      <c r="Q1718" s="3"/>
      <c r="R1718" s="3"/>
    </row>
    <row r="1719" spans="1:18" x14ac:dyDescent="0.25">
      <c r="A1719" s="12">
        <v>1860</v>
      </c>
      <c r="B1719" s="12" t="s">
        <v>4391</v>
      </c>
      <c r="C1719" s="12" t="s">
        <v>4392</v>
      </c>
      <c r="D1719" s="12" t="s">
        <v>112</v>
      </c>
      <c r="E1719" s="12" t="s">
        <v>989</v>
      </c>
      <c r="F1719" s="164" t="s">
        <v>52</v>
      </c>
      <c r="G1719" s="164" t="s">
        <v>174</v>
      </c>
      <c r="H1719" s="4"/>
      <c r="I1719" s="4"/>
      <c r="J1719" s="4"/>
      <c r="K1719" s="4"/>
      <c r="L1719" s="4"/>
      <c r="M1719" s="4"/>
      <c r="N1719" s="4"/>
      <c r="O1719" s="4"/>
      <c r="P1719" s="5">
        <f>IF(基本情報登録!$D$10="","",IF(基本情報登録!$D$10=登録データ!D1719,1,0))</f>
        <v>0</v>
      </c>
      <c r="Q1719" s="3"/>
      <c r="R1719" s="3"/>
    </row>
    <row r="1720" spans="1:18" x14ac:dyDescent="0.25">
      <c r="A1720" s="12">
        <v>1861</v>
      </c>
      <c r="B1720" s="12" t="s">
        <v>4393</v>
      </c>
      <c r="C1720" s="12" t="s">
        <v>4394</v>
      </c>
      <c r="D1720" s="12" t="s">
        <v>112</v>
      </c>
      <c r="E1720" s="12" t="s">
        <v>989</v>
      </c>
      <c r="F1720" s="164" t="s">
        <v>52</v>
      </c>
      <c r="G1720" s="164" t="s">
        <v>2486</v>
      </c>
      <c r="H1720" s="4"/>
      <c r="I1720" s="4"/>
      <c r="J1720" s="4"/>
      <c r="K1720" s="4"/>
      <c r="L1720" s="4"/>
      <c r="M1720" s="4"/>
      <c r="N1720" s="4"/>
      <c r="O1720" s="4"/>
      <c r="P1720" s="5">
        <f>IF(基本情報登録!$D$10="","",IF(基本情報登録!$D$10=登録データ!D1720,1,0))</f>
        <v>0</v>
      </c>
      <c r="Q1720" s="3"/>
      <c r="R1720" s="3"/>
    </row>
    <row r="1721" spans="1:18" x14ac:dyDescent="0.25">
      <c r="A1721" s="12">
        <v>1862</v>
      </c>
      <c r="B1721" s="12" t="s">
        <v>4395</v>
      </c>
      <c r="C1721" s="12" t="s">
        <v>4396</v>
      </c>
      <c r="D1721" s="12" t="s">
        <v>112</v>
      </c>
      <c r="E1721" s="12" t="s">
        <v>989</v>
      </c>
      <c r="F1721" s="164" t="s">
        <v>52</v>
      </c>
      <c r="G1721" s="164" t="s">
        <v>788</v>
      </c>
      <c r="H1721" s="4"/>
      <c r="I1721" s="4"/>
      <c r="J1721" s="4"/>
      <c r="K1721" s="4"/>
      <c r="L1721" s="4"/>
      <c r="M1721" s="4"/>
      <c r="N1721" s="4"/>
      <c r="O1721" s="4"/>
      <c r="P1721" s="5">
        <f>IF(基本情報登録!$D$10="","",IF(基本情報登録!$D$10=登録データ!D1721,1,0))</f>
        <v>0</v>
      </c>
      <c r="Q1721" s="3"/>
      <c r="R1721" s="3"/>
    </row>
    <row r="1722" spans="1:18" x14ac:dyDescent="0.25">
      <c r="A1722" s="12">
        <v>1863</v>
      </c>
      <c r="B1722" s="12" t="s">
        <v>4397</v>
      </c>
      <c r="C1722" s="12" t="s">
        <v>4398</v>
      </c>
      <c r="D1722" s="12" t="s">
        <v>393</v>
      </c>
      <c r="E1722" s="12" t="s">
        <v>989</v>
      </c>
      <c r="F1722" s="164" t="s">
        <v>52</v>
      </c>
      <c r="G1722" s="164" t="s">
        <v>616</v>
      </c>
      <c r="H1722" s="4"/>
      <c r="I1722" s="4"/>
      <c r="J1722" s="4"/>
      <c r="K1722" s="4"/>
      <c r="L1722" s="4"/>
      <c r="M1722" s="4"/>
      <c r="N1722" s="4"/>
      <c r="O1722" s="4"/>
      <c r="P1722" s="5">
        <f>IF(基本情報登録!$D$10="","",IF(基本情報登録!$D$10=登録データ!D1722,1,0))</f>
        <v>0</v>
      </c>
      <c r="Q1722" s="3"/>
      <c r="R1722" s="3"/>
    </row>
    <row r="1723" spans="1:18" x14ac:dyDescent="0.25">
      <c r="A1723" s="12">
        <v>1864</v>
      </c>
      <c r="B1723" s="12" t="s">
        <v>4399</v>
      </c>
      <c r="C1723" s="12" t="s">
        <v>4400</v>
      </c>
      <c r="D1723" s="12" t="s">
        <v>393</v>
      </c>
      <c r="E1723" s="12" t="s">
        <v>989</v>
      </c>
      <c r="F1723" s="164" t="s">
        <v>52</v>
      </c>
      <c r="G1723" s="164" t="s">
        <v>1068</v>
      </c>
      <c r="H1723" s="4"/>
      <c r="I1723" s="4"/>
      <c r="J1723" s="4"/>
      <c r="K1723" s="4"/>
      <c r="L1723" s="4"/>
      <c r="M1723" s="4"/>
      <c r="N1723" s="4"/>
      <c r="O1723" s="4"/>
      <c r="P1723" s="5">
        <f>IF(基本情報登録!$D$10="","",IF(基本情報登録!$D$10=登録データ!D1723,1,0))</f>
        <v>0</v>
      </c>
      <c r="Q1723" s="3"/>
      <c r="R1723" s="3"/>
    </row>
    <row r="1724" spans="1:18" x14ac:dyDescent="0.25">
      <c r="A1724" s="12">
        <v>1865</v>
      </c>
      <c r="B1724" s="12" t="s">
        <v>4401</v>
      </c>
      <c r="C1724" s="12" t="s">
        <v>4402</v>
      </c>
      <c r="D1724" s="12" t="s">
        <v>393</v>
      </c>
      <c r="E1724" s="12" t="s">
        <v>989</v>
      </c>
      <c r="F1724" s="164" t="s">
        <v>52</v>
      </c>
      <c r="G1724" s="164" t="s">
        <v>527</v>
      </c>
      <c r="H1724" s="4"/>
      <c r="I1724" s="4"/>
      <c r="J1724" s="4"/>
      <c r="K1724" s="4"/>
      <c r="L1724" s="4"/>
      <c r="M1724" s="4"/>
      <c r="N1724" s="4"/>
      <c r="O1724" s="4"/>
      <c r="P1724" s="5">
        <f>IF(基本情報登録!$D$10="","",IF(基本情報登録!$D$10=登録データ!D1724,1,0))</f>
        <v>0</v>
      </c>
      <c r="Q1724" s="3"/>
      <c r="R1724" s="3"/>
    </row>
    <row r="1725" spans="1:18" x14ac:dyDescent="0.25">
      <c r="A1725" s="12">
        <v>1866</v>
      </c>
      <c r="B1725" s="12" t="s">
        <v>4403</v>
      </c>
      <c r="C1725" s="12" t="s">
        <v>4404</v>
      </c>
      <c r="D1725" s="12" t="s">
        <v>393</v>
      </c>
      <c r="E1725" s="12" t="s">
        <v>989</v>
      </c>
      <c r="F1725" s="164" t="s">
        <v>151</v>
      </c>
      <c r="G1725" s="164" t="s">
        <v>4663</v>
      </c>
      <c r="H1725" s="4"/>
      <c r="I1725" s="4"/>
      <c r="J1725" s="4"/>
      <c r="K1725" s="4"/>
      <c r="L1725" s="4"/>
      <c r="M1725" s="4"/>
      <c r="N1725" s="4"/>
      <c r="O1725" s="4"/>
      <c r="P1725" s="5">
        <f>IF(基本情報登録!$D$10="","",IF(基本情報登録!$D$10=登録データ!D1725,1,0))</f>
        <v>0</v>
      </c>
      <c r="Q1725" s="3"/>
      <c r="R1725" s="3"/>
    </row>
    <row r="1726" spans="1:18" x14ac:dyDescent="0.25">
      <c r="A1726" s="12">
        <v>1867</v>
      </c>
      <c r="B1726" s="12" t="s">
        <v>4405</v>
      </c>
      <c r="C1726" s="12" t="s">
        <v>4406</v>
      </c>
      <c r="D1726" s="12" t="s">
        <v>393</v>
      </c>
      <c r="E1726" s="12" t="s">
        <v>989</v>
      </c>
      <c r="F1726" s="164" t="s">
        <v>52</v>
      </c>
      <c r="G1726" s="164" t="s">
        <v>2507</v>
      </c>
      <c r="H1726" s="4"/>
      <c r="I1726" s="4"/>
      <c r="J1726" s="4"/>
      <c r="K1726" s="4"/>
      <c r="L1726" s="4"/>
      <c r="M1726" s="4"/>
      <c r="N1726" s="4"/>
      <c r="O1726" s="4"/>
      <c r="P1726" s="5">
        <f>IF(基本情報登録!$D$10="","",IF(基本情報登録!$D$10=登録データ!D1726,1,0))</f>
        <v>0</v>
      </c>
      <c r="Q1726" s="3"/>
      <c r="R1726" s="3"/>
    </row>
    <row r="1727" spans="1:18" x14ac:dyDescent="0.25">
      <c r="A1727" s="12">
        <v>1868</v>
      </c>
      <c r="B1727" s="12" t="s">
        <v>4407</v>
      </c>
      <c r="C1727" s="12" t="s">
        <v>4408</v>
      </c>
      <c r="D1727" s="12" t="s">
        <v>168</v>
      </c>
      <c r="E1727" s="12" t="s">
        <v>989</v>
      </c>
      <c r="F1727" s="164" t="s">
        <v>118</v>
      </c>
      <c r="G1727" s="164" t="s">
        <v>289</v>
      </c>
      <c r="H1727" s="4"/>
      <c r="I1727" s="4"/>
      <c r="J1727" s="4"/>
      <c r="K1727" s="4"/>
      <c r="L1727" s="4"/>
      <c r="M1727" s="4"/>
      <c r="N1727" s="4"/>
      <c r="O1727" s="4"/>
      <c r="P1727" s="5">
        <f>IF(基本情報登録!$D$10="","",IF(基本情報登録!$D$10=登録データ!D1727,1,0))</f>
        <v>1</v>
      </c>
      <c r="Q1727" s="3"/>
      <c r="R1727" s="3"/>
    </row>
    <row r="1728" spans="1:18" x14ac:dyDescent="0.25">
      <c r="A1728" s="12">
        <v>1869</v>
      </c>
      <c r="B1728" s="12" t="s">
        <v>4409</v>
      </c>
      <c r="C1728" s="12" t="s">
        <v>4410</v>
      </c>
      <c r="D1728" s="12" t="s">
        <v>168</v>
      </c>
      <c r="E1728" s="12" t="s">
        <v>989</v>
      </c>
      <c r="F1728" s="163" t="s">
        <v>52</v>
      </c>
      <c r="G1728" s="163" t="s">
        <v>379</v>
      </c>
      <c r="H1728" s="4"/>
      <c r="I1728" s="4"/>
      <c r="J1728" s="4"/>
      <c r="K1728" s="4"/>
      <c r="L1728" s="4"/>
      <c r="M1728" s="4"/>
      <c r="N1728" s="4"/>
      <c r="O1728" s="4"/>
      <c r="P1728" s="5">
        <f>IF(基本情報登録!$D$10="","",IF(基本情報登録!$D$10=登録データ!D1728,1,0))</f>
        <v>1</v>
      </c>
      <c r="Q1728" s="3"/>
      <c r="R1728" s="3"/>
    </row>
    <row r="1729" spans="1:18" x14ac:dyDescent="0.25">
      <c r="A1729" s="12">
        <v>1870</v>
      </c>
      <c r="B1729" s="12" t="s">
        <v>2463</v>
      </c>
      <c r="C1729" s="12" t="s">
        <v>2464</v>
      </c>
      <c r="D1729" s="12" t="s">
        <v>168</v>
      </c>
      <c r="E1729" s="12" t="s">
        <v>95</v>
      </c>
      <c r="F1729" s="163" t="s">
        <v>436</v>
      </c>
      <c r="G1729" s="163" t="s">
        <v>4664</v>
      </c>
      <c r="H1729" s="4"/>
      <c r="I1729" s="4"/>
      <c r="J1729" s="4"/>
      <c r="K1729" s="4"/>
      <c r="L1729" s="4"/>
      <c r="M1729" s="4"/>
      <c r="N1729" s="4"/>
      <c r="O1729" s="4"/>
      <c r="P1729" s="5">
        <f>IF(基本情報登録!$D$10="","",IF(基本情報登録!$D$10=登録データ!D1729,1,0))</f>
        <v>1</v>
      </c>
      <c r="Q1729" s="3"/>
      <c r="R1729" s="3"/>
    </row>
    <row r="1730" spans="1:18" x14ac:dyDescent="0.25">
      <c r="A1730" s="12">
        <v>1871</v>
      </c>
      <c r="B1730" s="12" t="s">
        <v>4411</v>
      </c>
      <c r="C1730" s="12" t="s">
        <v>4412</v>
      </c>
      <c r="D1730" s="12" t="s">
        <v>221</v>
      </c>
      <c r="E1730" s="12" t="s">
        <v>989</v>
      </c>
      <c r="F1730" s="163" t="s">
        <v>151</v>
      </c>
      <c r="G1730" s="163" t="s">
        <v>2997</v>
      </c>
      <c r="H1730" s="4"/>
      <c r="I1730" s="4"/>
      <c r="J1730" s="4"/>
      <c r="K1730" s="4"/>
      <c r="L1730" s="4"/>
      <c r="M1730" s="4"/>
      <c r="N1730" s="4"/>
      <c r="O1730" s="4"/>
      <c r="P1730" s="5">
        <f>IF(基本情報登録!$D$10="","",IF(基本情報登録!$D$10=登録データ!D1730,1,0))</f>
        <v>0</v>
      </c>
      <c r="Q1730" s="3"/>
      <c r="R1730" s="3"/>
    </row>
    <row r="1731" spans="1:18" x14ac:dyDescent="0.25">
      <c r="A1731" s="12">
        <v>1872</v>
      </c>
      <c r="B1731" s="12" t="s">
        <v>4413</v>
      </c>
      <c r="C1731" s="12" t="s">
        <v>4414</v>
      </c>
      <c r="D1731" s="12" t="s">
        <v>221</v>
      </c>
      <c r="E1731" s="12" t="s">
        <v>989</v>
      </c>
      <c r="F1731" s="163" t="s">
        <v>52</v>
      </c>
      <c r="G1731" s="163" t="s">
        <v>189</v>
      </c>
      <c r="H1731" s="4"/>
      <c r="I1731" s="4"/>
      <c r="J1731" s="4"/>
      <c r="K1731" s="4"/>
      <c r="L1731" s="4"/>
      <c r="M1731" s="4"/>
      <c r="N1731" s="4"/>
      <c r="O1731" s="4"/>
      <c r="P1731" s="5">
        <f>IF(基本情報登録!$D$10="","",IF(基本情報登録!$D$10=登録データ!D1731,1,0))</f>
        <v>0</v>
      </c>
      <c r="Q1731" s="3"/>
      <c r="R1731" s="3"/>
    </row>
    <row r="1732" spans="1:18" x14ac:dyDescent="0.25">
      <c r="A1732" s="12">
        <v>1873</v>
      </c>
      <c r="B1732" s="12" t="s">
        <v>4415</v>
      </c>
      <c r="C1732" s="12" t="s">
        <v>4416</v>
      </c>
      <c r="D1732" s="12" t="s">
        <v>221</v>
      </c>
      <c r="E1732" s="12" t="s">
        <v>989</v>
      </c>
      <c r="F1732" s="164" t="s">
        <v>52</v>
      </c>
      <c r="G1732" s="164" t="s">
        <v>2486</v>
      </c>
      <c r="H1732" s="4"/>
      <c r="I1732" s="4"/>
      <c r="J1732" s="4"/>
      <c r="K1732" s="4"/>
      <c r="L1732" s="4"/>
      <c r="M1732" s="4"/>
      <c r="N1732" s="4"/>
      <c r="O1732" s="4"/>
      <c r="P1732" s="5">
        <f>IF(基本情報登録!$D$10="","",IF(基本情報登録!$D$10=登録データ!D1732,1,0))</f>
        <v>0</v>
      </c>
      <c r="Q1732" s="3"/>
      <c r="R1732" s="3"/>
    </row>
    <row r="1733" spans="1:18" x14ac:dyDescent="0.25">
      <c r="A1733" s="12">
        <v>1874</v>
      </c>
      <c r="B1733" s="12" t="s">
        <v>4417</v>
      </c>
      <c r="C1733" s="12" t="s">
        <v>4418</v>
      </c>
      <c r="D1733" s="12" t="s">
        <v>221</v>
      </c>
      <c r="E1733" s="12" t="s">
        <v>989</v>
      </c>
      <c r="F1733" s="164" t="s">
        <v>363</v>
      </c>
      <c r="G1733" s="164" t="s">
        <v>4665</v>
      </c>
      <c r="H1733" s="4"/>
      <c r="I1733" s="4"/>
      <c r="J1733" s="4"/>
      <c r="K1733" s="4"/>
      <c r="L1733" s="4"/>
      <c r="M1733" s="4"/>
      <c r="N1733" s="4"/>
      <c r="O1733" s="4"/>
      <c r="P1733" s="5">
        <f>IF(基本情報登録!$D$10="","",IF(基本情報登録!$D$10=登録データ!D1733,1,0))</f>
        <v>0</v>
      </c>
      <c r="Q1733" s="3"/>
      <c r="R1733" s="3"/>
    </row>
    <row r="1734" spans="1:18" x14ac:dyDescent="0.25">
      <c r="A1734" s="12">
        <v>1875</v>
      </c>
      <c r="B1734" s="12" t="s">
        <v>4419</v>
      </c>
      <c r="C1734" s="12" t="s">
        <v>4420</v>
      </c>
      <c r="D1734" s="12" t="s">
        <v>127</v>
      </c>
      <c r="E1734" s="12" t="s">
        <v>989</v>
      </c>
      <c r="F1734" s="164" t="s">
        <v>61</v>
      </c>
      <c r="G1734" s="164" t="s">
        <v>2251</v>
      </c>
      <c r="H1734" s="4"/>
      <c r="I1734" s="4"/>
      <c r="J1734" s="4"/>
      <c r="K1734" s="4"/>
      <c r="L1734" s="4"/>
      <c r="M1734" s="4"/>
      <c r="N1734" s="4"/>
      <c r="O1734" s="4"/>
      <c r="P1734" s="5">
        <f>IF(基本情報登録!$D$10="","",IF(基本情報登録!$D$10=登録データ!D1734,1,0))</f>
        <v>0</v>
      </c>
      <c r="Q1734" s="3"/>
      <c r="R1734" s="3"/>
    </row>
    <row r="1735" spans="1:18" x14ac:dyDescent="0.25">
      <c r="A1735" s="12">
        <v>1876</v>
      </c>
      <c r="B1735" s="12" t="s">
        <v>4421</v>
      </c>
      <c r="C1735" s="12" t="s">
        <v>4422</v>
      </c>
      <c r="D1735" s="12" t="s">
        <v>127</v>
      </c>
      <c r="E1735" s="12" t="s">
        <v>989</v>
      </c>
      <c r="F1735" s="164" t="s">
        <v>87</v>
      </c>
      <c r="G1735" s="164" t="s">
        <v>1434</v>
      </c>
      <c r="H1735" s="4"/>
      <c r="I1735" s="4"/>
      <c r="J1735" s="4"/>
      <c r="K1735" s="4"/>
      <c r="L1735" s="4"/>
      <c r="M1735" s="4"/>
      <c r="N1735" s="4"/>
      <c r="O1735" s="4"/>
      <c r="P1735" s="5">
        <f>IF(基本情報登録!$D$10="","",IF(基本情報登録!$D$10=登録データ!D1735,1,0))</f>
        <v>0</v>
      </c>
      <c r="Q1735" s="3"/>
      <c r="R1735" s="3"/>
    </row>
    <row r="1736" spans="1:18" x14ac:dyDescent="0.25">
      <c r="A1736" s="12">
        <v>1877</v>
      </c>
      <c r="B1736" s="12" t="s">
        <v>4423</v>
      </c>
      <c r="C1736" s="12" t="s">
        <v>4424</v>
      </c>
      <c r="D1736" s="12" t="s">
        <v>83</v>
      </c>
      <c r="E1736" s="12" t="s">
        <v>989</v>
      </c>
      <c r="F1736" s="164" t="s">
        <v>52</v>
      </c>
      <c r="G1736" s="164" t="s">
        <v>1132</v>
      </c>
      <c r="H1736" s="4"/>
      <c r="I1736" s="4"/>
      <c r="J1736" s="4"/>
      <c r="K1736" s="4"/>
      <c r="L1736" s="4"/>
      <c r="M1736" s="4"/>
      <c r="N1736" s="4"/>
      <c r="O1736" s="4"/>
      <c r="P1736" s="5">
        <f>IF(基本情報登録!$D$10="","",IF(基本情報登録!$D$10=登録データ!D1736,1,0))</f>
        <v>0</v>
      </c>
      <c r="Q1736" s="3"/>
      <c r="R1736" s="3"/>
    </row>
    <row r="1737" spans="1:18" x14ac:dyDescent="0.25">
      <c r="A1737" s="12">
        <v>1878</v>
      </c>
      <c r="B1737" s="12" t="s">
        <v>4425</v>
      </c>
      <c r="C1737" s="12" t="s">
        <v>4426</v>
      </c>
      <c r="D1737" s="12" t="s">
        <v>83</v>
      </c>
      <c r="E1737" s="12" t="s">
        <v>989</v>
      </c>
      <c r="F1737" s="163" t="s">
        <v>52</v>
      </c>
      <c r="G1737" s="163" t="s">
        <v>420</v>
      </c>
      <c r="H1737" s="4"/>
      <c r="I1737" s="4"/>
      <c r="J1737" s="4"/>
      <c r="K1737" s="4"/>
      <c r="L1737" s="4"/>
      <c r="M1737" s="4"/>
      <c r="N1737" s="4"/>
      <c r="O1737" s="4"/>
      <c r="P1737" s="5">
        <f>IF(基本情報登録!$D$10="","",IF(基本情報登録!$D$10=登録データ!D1737,1,0))</f>
        <v>0</v>
      </c>
      <c r="Q1737" s="3"/>
      <c r="R1737" s="3"/>
    </row>
    <row r="1738" spans="1:18" x14ac:dyDescent="0.25">
      <c r="A1738" s="11">
        <v>1879</v>
      </c>
      <c r="B1738" s="11" t="s">
        <v>4427</v>
      </c>
      <c r="C1738" s="11" t="s">
        <v>4428</v>
      </c>
      <c r="D1738" s="11" t="s">
        <v>168</v>
      </c>
      <c r="E1738" s="11" t="s">
        <v>989</v>
      </c>
      <c r="F1738" s="163" t="s">
        <v>1481</v>
      </c>
      <c r="G1738" s="163" t="s">
        <v>4666</v>
      </c>
      <c r="H1738" s="4"/>
      <c r="I1738" s="4"/>
      <c r="J1738" s="4"/>
      <c r="K1738" s="4"/>
      <c r="L1738" s="4"/>
      <c r="M1738" s="4"/>
      <c r="N1738" s="4"/>
      <c r="O1738" s="4"/>
      <c r="P1738" s="5">
        <f>IF(基本情報登録!$D$10="","",IF(基本情報登録!$D$10=登録データ!D1738,1,0))</f>
        <v>1</v>
      </c>
      <c r="Q1738" s="3"/>
      <c r="R1738" s="3"/>
    </row>
    <row r="1739" spans="1:18" x14ac:dyDescent="0.25">
      <c r="A1739" s="11">
        <v>1880</v>
      </c>
      <c r="B1739" s="11" t="s">
        <v>2840</v>
      </c>
      <c r="C1739" s="11" t="s">
        <v>2841</v>
      </c>
      <c r="D1739" s="11" t="s">
        <v>270</v>
      </c>
      <c r="E1739" s="11" t="s">
        <v>95</v>
      </c>
      <c r="F1739" s="164" t="s">
        <v>118</v>
      </c>
      <c r="G1739" s="164" t="s">
        <v>3009</v>
      </c>
      <c r="H1739" s="4"/>
      <c r="I1739" s="4"/>
      <c r="J1739" s="4"/>
      <c r="K1739" s="4"/>
      <c r="L1739" s="4"/>
      <c r="M1739" s="4"/>
      <c r="N1739" s="4"/>
      <c r="O1739" s="4"/>
      <c r="P1739" s="5">
        <f>IF(基本情報登録!$D$10="","",IF(基本情報登録!$D$10=登録データ!D1739,1,0))</f>
        <v>0</v>
      </c>
      <c r="Q1739" s="3"/>
      <c r="R1739" s="3"/>
    </row>
    <row r="1740" spans="1:18" x14ac:dyDescent="0.25">
      <c r="A1740" s="11" t="s">
        <v>4429</v>
      </c>
      <c r="B1740" s="11" t="s">
        <v>2996</v>
      </c>
      <c r="C1740" s="11" t="s">
        <v>4430</v>
      </c>
      <c r="D1740" s="11" t="s">
        <v>324</v>
      </c>
      <c r="E1740" s="11" t="s">
        <v>188</v>
      </c>
      <c r="F1740" s="164" t="s">
        <v>131</v>
      </c>
      <c r="G1740" s="164" t="s">
        <v>4667</v>
      </c>
      <c r="H1740" s="4"/>
      <c r="I1740" s="4"/>
      <c r="J1740" s="4"/>
      <c r="K1740" s="4"/>
      <c r="L1740" s="4"/>
      <c r="M1740" s="4"/>
      <c r="N1740" s="4"/>
      <c r="O1740" s="4"/>
      <c r="P1740" s="5">
        <f>IF(基本情報登録!$D$10="","",IF(基本情報登録!$D$10=登録データ!D1740,1,0))</f>
        <v>0</v>
      </c>
      <c r="Q1740" s="3"/>
      <c r="R1740" s="3"/>
    </row>
    <row r="1741" spans="1:18" x14ac:dyDescent="0.25">
      <c r="A1741" s="11">
        <v>1882</v>
      </c>
      <c r="B1741" s="11" t="s">
        <v>4431</v>
      </c>
      <c r="C1741" s="11" t="s">
        <v>4432</v>
      </c>
      <c r="D1741" s="11" t="s">
        <v>350</v>
      </c>
      <c r="E1741" s="11" t="s">
        <v>989</v>
      </c>
      <c r="F1741" s="164" t="s">
        <v>131</v>
      </c>
      <c r="G1741" s="164" t="s">
        <v>4668</v>
      </c>
      <c r="H1741" s="4"/>
      <c r="I1741" s="4"/>
      <c r="J1741" s="4"/>
      <c r="K1741" s="4"/>
      <c r="L1741" s="4"/>
      <c r="M1741" s="4"/>
      <c r="N1741" s="4"/>
      <c r="O1741" s="4"/>
      <c r="P1741" s="5">
        <f>IF(基本情報登録!$D$10="","",IF(基本情報登録!$D$10=登録データ!D1741,1,0))</f>
        <v>0</v>
      </c>
      <c r="Q1741" s="3"/>
      <c r="R1741" s="3"/>
    </row>
    <row r="1742" spans="1:18" x14ac:dyDescent="0.25">
      <c r="A1742" s="12">
        <v>1883</v>
      </c>
      <c r="B1742" s="12" t="s">
        <v>4433</v>
      </c>
      <c r="C1742" s="12" t="s">
        <v>4434</v>
      </c>
      <c r="D1742" s="12" t="s">
        <v>221</v>
      </c>
      <c r="E1742" s="12" t="s">
        <v>989</v>
      </c>
      <c r="F1742" s="164" t="s">
        <v>52</v>
      </c>
      <c r="G1742" s="164" t="s">
        <v>1153</v>
      </c>
      <c r="H1742" s="4"/>
      <c r="I1742" s="4"/>
      <c r="J1742" s="4"/>
      <c r="K1742" s="4"/>
      <c r="L1742" s="4"/>
      <c r="M1742" s="4"/>
      <c r="N1742" s="4"/>
      <c r="O1742" s="4"/>
      <c r="P1742" s="5">
        <f>IF(基本情報登録!$D$10="","",IF(基本情報登録!$D$10=登録データ!D1742,1,0))</f>
        <v>0</v>
      </c>
      <c r="Q1742" s="3"/>
      <c r="R1742" s="3"/>
    </row>
    <row r="1743" spans="1:18" x14ac:dyDescent="0.25">
      <c r="A1743" s="12">
        <v>1884</v>
      </c>
      <c r="B1743" s="12" t="s">
        <v>4435</v>
      </c>
      <c r="C1743" s="12" t="s">
        <v>4436</v>
      </c>
      <c r="D1743" s="12" t="s">
        <v>221</v>
      </c>
      <c r="E1743" s="12" t="s">
        <v>989</v>
      </c>
      <c r="F1743" s="164" t="s">
        <v>143</v>
      </c>
      <c r="G1743" s="164" t="s">
        <v>2555</v>
      </c>
      <c r="H1743" s="4"/>
      <c r="I1743" s="4"/>
      <c r="J1743" s="4"/>
      <c r="K1743" s="4"/>
      <c r="L1743" s="4"/>
      <c r="M1743" s="4"/>
      <c r="N1743" s="4"/>
      <c r="O1743" s="4"/>
      <c r="P1743" s="5">
        <f>IF(基本情報登録!$D$10="","",IF(基本情報登録!$D$10=登録データ!D1743,1,0))</f>
        <v>0</v>
      </c>
      <c r="Q1743" s="3"/>
      <c r="R1743" s="3"/>
    </row>
    <row r="1744" spans="1:18" s="96" customFormat="1" x14ac:dyDescent="0.25">
      <c r="A1744" s="12">
        <v>1885</v>
      </c>
      <c r="B1744" s="12" t="s">
        <v>4437</v>
      </c>
      <c r="C1744" s="12" t="s">
        <v>4438</v>
      </c>
      <c r="D1744" s="12" t="s">
        <v>388</v>
      </c>
      <c r="E1744" s="12" t="s">
        <v>989</v>
      </c>
      <c r="F1744" s="164" t="s">
        <v>143</v>
      </c>
      <c r="G1744" s="164" t="s">
        <v>1870</v>
      </c>
      <c r="P1744" s="5"/>
    </row>
    <row r="1745" spans="1:18" s="96" customFormat="1" x14ac:dyDescent="0.25">
      <c r="A1745" s="12">
        <v>1886</v>
      </c>
      <c r="B1745" s="12" t="s">
        <v>4439</v>
      </c>
      <c r="C1745" s="12" t="s">
        <v>4440</v>
      </c>
      <c r="D1745" s="12" t="s">
        <v>388</v>
      </c>
      <c r="E1745" s="12" t="s">
        <v>989</v>
      </c>
      <c r="F1745" s="164" t="s">
        <v>143</v>
      </c>
      <c r="G1745" s="164" t="s">
        <v>144</v>
      </c>
      <c r="P1745" s="5"/>
    </row>
    <row r="1746" spans="1:18" s="96" customFormat="1" x14ac:dyDescent="0.25">
      <c r="A1746" s="12">
        <v>1887</v>
      </c>
      <c r="B1746" s="12" t="s">
        <v>4441</v>
      </c>
      <c r="C1746" s="12" t="s">
        <v>4442</v>
      </c>
      <c r="D1746" s="12" t="s">
        <v>112</v>
      </c>
      <c r="E1746" s="12" t="s">
        <v>989</v>
      </c>
      <c r="F1746" s="164" t="s">
        <v>136</v>
      </c>
      <c r="G1746" s="164" t="s">
        <v>2200</v>
      </c>
      <c r="P1746" s="5"/>
    </row>
    <row r="1747" spans="1:18" x14ac:dyDescent="0.25">
      <c r="A1747" s="11">
        <v>1888</v>
      </c>
      <c r="B1747" s="11" t="s">
        <v>4017</v>
      </c>
      <c r="C1747" s="11" t="s">
        <v>4018</v>
      </c>
      <c r="D1747" s="11" t="s">
        <v>168</v>
      </c>
      <c r="E1747" s="11" t="s">
        <v>989</v>
      </c>
      <c r="F1747" s="164" t="s">
        <v>143</v>
      </c>
      <c r="G1747" s="164" t="s">
        <v>504</v>
      </c>
      <c r="H1747" s="4"/>
      <c r="I1747" s="4"/>
      <c r="J1747" s="4"/>
      <c r="K1747" s="4"/>
      <c r="L1747" s="4"/>
      <c r="M1747" s="4"/>
      <c r="N1747" s="4"/>
      <c r="O1747" s="4"/>
      <c r="P1747" s="5">
        <f>IF(基本情報登録!$D$10="","",IF(基本情報登録!$D$10=登録データ!D1747,1,0))</f>
        <v>1</v>
      </c>
      <c r="Q1747" s="3"/>
      <c r="R1747" s="3"/>
    </row>
    <row r="1748" spans="1:18" s="96" customFormat="1" x14ac:dyDescent="0.25">
      <c r="A1748" s="11">
        <v>1889</v>
      </c>
      <c r="B1748" s="11" t="s">
        <v>4443</v>
      </c>
      <c r="C1748" s="11" t="s">
        <v>4444</v>
      </c>
      <c r="D1748" s="11" t="s">
        <v>393</v>
      </c>
      <c r="E1748" s="11" t="s">
        <v>95</v>
      </c>
      <c r="F1748" s="164" t="s">
        <v>143</v>
      </c>
      <c r="G1748" s="164" t="s">
        <v>2197</v>
      </c>
      <c r="P1748" s="5">
        <f>IF(基本情報登録!$D$10="","",IF(基本情報登録!$D$10=登録データ!D1748,1,0))</f>
        <v>0</v>
      </c>
    </row>
    <row r="1749" spans="1:18" s="96" customFormat="1" x14ac:dyDescent="0.25">
      <c r="A1749" s="12">
        <v>1890</v>
      </c>
      <c r="B1749" s="12" t="s">
        <v>4445</v>
      </c>
      <c r="C1749" s="12" t="s">
        <v>3008</v>
      </c>
      <c r="D1749" s="12" t="s">
        <v>202</v>
      </c>
      <c r="E1749" s="12" t="s">
        <v>60</v>
      </c>
      <c r="F1749" s="164" t="s">
        <v>143</v>
      </c>
      <c r="G1749" s="164" t="s">
        <v>1870</v>
      </c>
      <c r="P1749" s="5">
        <f>IF(基本情報登録!$D$10="","",IF(基本情報登録!$D$10=登録データ!D1749,1,0))</f>
        <v>0</v>
      </c>
    </row>
    <row r="1750" spans="1:18" x14ac:dyDescent="0.25">
      <c r="A1750" s="12">
        <v>1891</v>
      </c>
      <c r="B1750" s="12" t="s">
        <v>4446</v>
      </c>
      <c r="C1750" s="12" t="s">
        <v>4447</v>
      </c>
      <c r="D1750" s="12" t="s">
        <v>243</v>
      </c>
      <c r="E1750" s="12" t="s">
        <v>989</v>
      </c>
      <c r="F1750" s="164" t="s">
        <v>52</v>
      </c>
      <c r="G1750" s="164" t="s">
        <v>1750</v>
      </c>
    </row>
    <row r="1751" spans="1:18" x14ac:dyDescent="0.25">
      <c r="A1751" s="12">
        <v>1892</v>
      </c>
      <c r="B1751" s="12" t="s">
        <v>4448</v>
      </c>
      <c r="C1751" s="12" t="s">
        <v>4449</v>
      </c>
      <c r="D1751" s="12" t="s">
        <v>243</v>
      </c>
      <c r="E1751" s="12" t="s">
        <v>989</v>
      </c>
      <c r="F1751" s="164" t="s">
        <v>28</v>
      </c>
      <c r="G1751" s="164" t="s">
        <v>1684</v>
      </c>
    </row>
    <row r="1752" spans="1:18" x14ac:dyDescent="0.25">
      <c r="A1752" s="12">
        <v>1893</v>
      </c>
      <c r="B1752" s="12" t="s">
        <v>2883</v>
      </c>
      <c r="C1752" s="12" t="s">
        <v>2884</v>
      </c>
      <c r="D1752" s="12" t="s">
        <v>400</v>
      </c>
      <c r="E1752" s="12" t="s">
        <v>60</v>
      </c>
      <c r="F1752" s="164" t="s">
        <v>166</v>
      </c>
      <c r="G1752" s="164" t="s">
        <v>4669</v>
      </c>
    </row>
    <row r="1753" spans="1:18" x14ac:dyDescent="0.25">
      <c r="A1753" s="12">
        <v>1894</v>
      </c>
      <c r="B1753" s="12" t="s">
        <v>3043</v>
      </c>
      <c r="C1753" s="12" t="s">
        <v>3044</v>
      </c>
      <c r="D1753" s="12" t="s">
        <v>400</v>
      </c>
      <c r="E1753" s="12" t="s">
        <v>188</v>
      </c>
      <c r="F1753" s="164" t="s">
        <v>166</v>
      </c>
      <c r="G1753" s="164" t="s">
        <v>4669</v>
      </c>
    </row>
    <row r="1754" spans="1:18" x14ac:dyDescent="0.25">
      <c r="A1754" s="12">
        <v>1895</v>
      </c>
      <c r="B1754" s="12" t="s">
        <v>2881</v>
      </c>
      <c r="C1754" s="12" t="s">
        <v>2882</v>
      </c>
      <c r="D1754" s="12" t="s">
        <v>400</v>
      </c>
      <c r="E1754" s="12" t="s">
        <v>27</v>
      </c>
    </row>
    <row r="1755" spans="1:18" x14ac:dyDescent="0.25">
      <c r="A1755" s="12">
        <v>1896</v>
      </c>
      <c r="B1755" s="12" t="s">
        <v>4450</v>
      </c>
      <c r="C1755" s="12" t="s">
        <v>4451</v>
      </c>
      <c r="D1755" s="12" t="s">
        <v>400</v>
      </c>
      <c r="E1755" s="12" t="s">
        <v>989</v>
      </c>
    </row>
    <row r="1756" spans="1:18" x14ac:dyDescent="0.25">
      <c r="A1756" s="12">
        <v>1897</v>
      </c>
      <c r="B1756" s="12" t="s">
        <v>4452</v>
      </c>
      <c r="C1756" s="12" t="s">
        <v>4453</v>
      </c>
      <c r="D1756" s="12" t="s">
        <v>400</v>
      </c>
      <c r="E1756" s="12" t="s">
        <v>989</v>
      </c>
    </row>
    <row r="1757" spans="1:18" x14ac:dyDescent="0.25">
      <c r="A1757" s="12">
        <v>1898</v>
      </c>
      <c r="B1757" s="12" t="s">
        <v>4454</v>
      </c>
      <c r="C1757" s="12" t="s">
        <v>2889</v>
      </c>
      <c r="D1757" s="12" t="s">
        <v>400</v>
      </c>
      <c r="E1757" s="12" t="s">
        <v>95</v>
      </c>
    </row>
    <row r="1758" spans="1:18" x14ac:dyDescent="0.25">
      <c r="A1758" s="12">
        <v>1899</v>
      </c>
      <c r="B1758" s="12" t="s">
        <v>4455</v>
      </c>
      <c r="C1758" s="12" t="s">
        <v>4456</v>
      </c>
      <c r="D1758" s="12" t="s">
        <v>400</v>
      </c>
      <c r="E1758" s="12" t="s">
        <v>989</v>
      </c>
    </row>
    <row r="1759" spans="1:18" x14ac:dyDescent="0.25">
      <c r="A1759" s="12">
        <v>1900</v>
      </c>
      <c r="B1759" s="12" t="s">
        <v>3041</v>
      </c>
      <c r="C1759" s="12" t="s">
        <v>3042</v>
      </c>
      <c r="D1759" s="12" t="s">
        <v>400</v>
      </c>
      <c r="E1759" s="12" t="s">
        <v>188</v>
      </c>
    </row>
    <row r="1760" spans="1:18" x14ac:dyDescent="0.25">
      <c r="A1760" s="12" t="s">
        <v>4457</v>
      </c>
      <c r="B1760" s="12" t="s">
        <v>4458</v>
      </c>
      <c r="C1760" s="12" t="s">
        <v>4459</v>
      </c>
      <c r="D1760" s="12" t="s">
        <v>249</v>
      </c>
      <c r="E1760" s="12" t="s">
        <v>989</v>
      </c>
    </row>
    <row r="1761" spans="1:5" x14ac:dyDescent="0.25">
      <c r="A1761" s="12">
        <v>1902</v>
      </c>
      <c r="B1761" s="12" t="s">
        <v>4460</v>
      </c>
      <c r="C1761" s="12" t="s">
        <v>4461</v>
      </c>
      <c r="D1761" s="12" t="s">
        <v>330</v>
      </c>
      <c r="E1761" s="12" t="s">
        <v>60</v>
      </c>
    </row>
    <row r="1762" spans="1:5" x14ac:dyDescent="0.25">
      <c r="A1762" s="12">
        <v>1903</v>
      </c>
      <c r="B1762" s="12" t="s">
        <v>4462</v>
      </c>
      <c r="C1762" s="12" t="s">
        <v>4463</v>
      </c>
      <c r="D1762" s="12" t="s">
        <v>330</v>
      </c>
      <c r="E1762" s="12" t="s">
        <v>95</v>
      </c>
    </row>
    <row r="1763" spans="1:5" x14ac:dyDescent="0.25">
      <c r="A1763" s="12">
        <v>1904</v>
      </c>
      <c r="B1763" s="12" t="s">
        <v>4464</v>
      </c>
      <c r="C1763" s="12" t="s">
        <v>4465</v>
      </c>
      <c r="D1763" s="12" t="s">
        <v>330</v>
      </c>
      <c r="E1763" s="12" t="s">
        <v>989</v>
      </c>
    </row>
    <row r="1764" spans="1:5" x14ac:dyDescent="0.25">
      <c r="A1764" s="12">
        <v>1905</v>
      </c>
      <c r="B1764" s="12" t="s">
        <v>2730</v>
      </c>
      <c r="C1764" s="12" t="s">
        <v>2731</v>
      </c>
      <c r="D1764" s="12" t="s">
        <v>278</v>
      </c>
      <c r="E1764" s="12" t="s">
        <v>60</v>
      </c>
    </row>
    <row r="1765" spans="1:5" x14ac:dyDescent="0.25">
      <c r="A1765" s="12">
        <v>1906</v>
      </c>
      <c r="B1765" s="12" t="s">
        <v>3002</v>
      </c>
      <c r="C1765" s="12" t="s">
        <v>3003</v>
      </c>
      <c r="D1765" s="12" t="s">
        <v>278</v>
      </c>
      <c r="E1765" s="12" t="s">
        <v>188</v>
      </c>
    </row>
  </sheetData>
  <mergeCells count="2">
    <mergeCell ref="A1:G1"/>
    <mergeCell ref="H1:K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CI471"/>
  <sheetViews>
    <sheetView showGridLines="0" showRowColHeaders="0" view="pageBreakPreview" topLeftCell="A8" zoomScale="60" zoomScaleNormal="70" workbookViewId="0">
      <selection activeCell="Q16" sqref="Q16"/>
    </sheetView>
  </sheetViews>
  <sheetFormatPr defaultColWidth="9" defaultRowHeight="12.75" x14ac:dyDescent="0.25"/>
  <cols>
    <col min="1" max="1" width="9" style="66"/>
    <col min="2" max="2" width="9.73046875" style="66" customWidth="1"/>
    <col min="3" max="3" width="9" style="66"/>
    <col min="4" max="4" width="13.1328125" style="66" customWidth="1"/>
    <col min="5" max="5" width="16.86328125" style="66" customWidth="1"/>
    <col min="6" max="6" width="16.73046875" style="66" customWidth="1"/>
    <col min="7" max="7" width="6" style="66" customWidth="1"/>
    <col min="8" max="8" width="20.3984375" style="66" customWidth="1"/>
    <col min="9" max="9" width="4" style="66" customWidth="1"/>
    <col min="10" max="10" width="9" style="66"/>
    <col min="11" max="11" width="4" style="66" customWidth="1"/>
    <col min="12" max="12" width="9.86328125" style="66" customWidth="1"/>
    <col min="13" max="17" width="4.73046875" style="66" customWidth="1"/>
    <col min="18" max="18" width="13.1328125" style="66" customWidth="1"/>
    <col min="19" max="19" width="25.59765625" style="66" customWidth="1"/>
    <col min="20" max="21" width="9" style="66" customWidth="1"/>
    <col min="22" max="22" width="0" style="66" hidden="1" customWidth="1"/>
    <col min="23" max="23" width="10.1328125" style="66" hidden="1" customWidth="1"/>
    <col min="24" max="24" width="13.3984375" style="66" hidden="1" customWidth="1"/>
    <col min="25" max="25" width="32.265625" style="66" hidden="1" customWidth="1"/>
    <col min="26" max="26" width="9.265625" style="66" hidden="1" customWidth="1"/>
    <col min="27" max="27" width="5.59765625" style="66" hidden="1" customWidth="1"/>
    <col min="28" max="28" width="6.73046875" style="66" hidden="1" customWidth="1"/>
    <col min="29" max="29" width="5.59765625" style="66" hidden="1" customWidth="1"/>
    <col min="30" max="30" width="7.46484375" style="66" hidden="1" customWidth="1"/>
    <col min="31" max="31" width="5.59765625" style="66" hidden="1" customWidth="1"/>
    <col min="32" max="33" width="10.1328125" style="66" hidden="1" customWidth="1"/>
    <col min="34" max="34" width="0" style="66" hidden="1" customWidth="1"/>
    <col min="35" max="39" width="9" style="66" hidden="1" customWidth="1"/>
    <col min="40" max="16384" width="9" style="66"/>
  </cols>
  <sheetData>
    <row r="1" spans="1:87" ht="21.75" x14ac:dyDescent="0.25">
      <c r="A1" s="249" t="s">
        <v>3207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</row>
    <row r="3" spans="1:87" ht="17.649999999999999" x14ac:dyDescent="0.25">
      <c r="D3" s="46" t="s">
        <v>3045</v>
      </c>
      <c r="E3" s="256" t="str">
        <f>IF(基本情報登録!D10="","",IF(COUNTIF(登録データ!$H$3:$H$57,基本情報登録!D10)&gt;0,基本情報登録!D10,""))</f>
        <v>九州大学</v>
      </c>
      <c r="F3" s="256"/>
      <c r="L3" s="42" t="s">
        <v>3046</v>
      </c>
      <c r="M3" s="256" t="str">
        <f>IF(基本情報登録!D25="","",基本情報登録!D25)</f>
        <v/>
      </c>
      <c r="N3" s="256"/>
      <c r="O3" s="256"/>
      <c r="P3" s="256"/>
      <c r="Q3" s="256"/>
      <c r="R3" s="43" t="s">
        <v>3</v>
      </c>
    </row>
    <row r="4" spans="1:87" ht="11.25" customHeight="1" x14ac:dyDescent="0.25">
      <c r="B4" s="19"/>
      <c r="D4" s="65"/>
    </row>
    <row r="5" spans="1:87" ht="17.649999999999999" x14ac:dyDescent="0.25">
      <c r="B5" s="19"/>
      <c r="C5" s="17"/>
      <c r="D5" s="46" t="s">
        <v>4</v>
      </c>
      <c r="E5" s="256" t="str">
        <f>IF(基本情報登録!D15="","",基本情報登録!D15)</f>
        <v/>
      </c>
      <c r="F5" s="256"/>
      <c r="G5" s="44" t="s">
        <v>3</v>
      </c>
      <c r="L5" s="42" t="s">
        <v>11</v>
      </c>
      <c r="M5" s="256" t="str">
        <f>IF(基本情報登録!D27="","",基本情報登録!D27)</f>
        <v/>
      </c>
      <c r="N5" s="256"/>
      <c r="O5" s="256"/>
      <c r="P5" s="256"/>
      <c r="Q5" s="256"/>
      <c r="R5" s="45"/>
    </row>
    <row r="6" spans="1:87" ht="11.25" customHeight="1" x14ac:dyDescent="0.25">
      <c r="A6" s="19"/>
      <c r="D6" s="65"/>
    </row>
    <row r="7" spans="1:87" ht="17.649999999999999" x14ac:dyDescent="0.25">
      <c r="A7" s="19"/>
      <c r="D7" s="46" t="s">
        <v>6</v>
      </c>
      <c r="E7" s="256" t="str">
        <f>IF(基本情報登録!D18="","",基本情報登録!D18)</f>
        <v/>
      </c>
      <c r="F7" s="256"/>
      <c r="G7" s="44" t="s">
        <v>3</v>
      </c>
      <c r="L7" s="42" t="s">
        <v>12</v>
      </c>
      <c r="M7" s="256" t="str">
        <f>IF(基本情報登録!D28="","",基本情報登録!D28)</f>
        <v/>
      </c>
      <c r="N7" s="256"/>
      <c r="O7" s="256"/>
      <c r="P7" s="256"/>
      <c r="Q7" s="256"/>
      <c r="R7" s="45"/>
    </row>
    <row r="8" spans="1:87" ht="13.15" thickBot="1" x14ac:dyDescent="0.3"/>
    <row r="9" spans="1:87" ht="24" customHeight="1" x14ac:dyDescent="0.25">
      <c r="D9" s="259" t="s">
        <v>3047</v>
      </c>
      <c r="E9" s="261" t="str">
        <f>IFERROR(IF(D16="","",HLOOKUP(1,X15:AL16,2,FALSE)),"")</f>
        <v/>
      </c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3"/>
      <c r="T9" s="47"/>
    </row>
    <row r="10" spans="1:87" ht="24" customHeight="1" thickBot="1" x14ac:dyDescent="0.3">
      <c r="D10" s="260"/>
      <c r="E10" s="264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6"/>
      <c r="T10" s="47"/>
      <c r="CI10" s="133" t="str">
        <f>""</f>
        <v/>
      </c>
    </row>
    <row r="11" spans="1:87" ht="13.15" thickBot="1" x14ac:dyDescent="0.3"/>
    <row r="12" spans="1:87" ht="18" customHeight="1" x14ac:dyDescent="0.25">
      <c r="C12" s="56" t="s">
        <v>3048</v>
      </c>
      <c r="D12" s="267" t="s">
        <v>3049</v>
      </c>
      <c r="E12" s="128" t="s">
        <v>0</v>
      </c>
      <c r="F12" s="257" t="s">
        <v>3050</v>
      </c>
      <c r="G12" s="257" t="s">
        <v>3051</v>
      </c>
      <c r="H12" s="257" t="s">
        <v>3052</v>
      </c>
      <c r="I12" s="257"/>
      <c r="J12" s="257"/>
      <c r="K12" s="257"/>
      <c r="L12" s="257" t="s">
        <v>3053</v>
      </c>
      <c r="M12" s="257" t="s">
        <v>3054</v>
      </c>
      <c r="N12" s="257"/>
      <c r="O12" s="257"/>
      <c r="P12" s="257"/>
      <c r="Q12" s="257"/>
      <c r="R12" s="257"/>
      <c r="S12" s="258"/>
    </row>
    <row r="13" spans="1:87" ht="18" customHeight="1" thickBot="1" x14ac:dyDescent="0.3">
      <c r="C13" s="18" t="s">
        <v>3055</v>
      </c>
      <c r="D13" s="268"/>
      <c r="E13" s="129" t="s">
        <v>3056</v>
      </c>
      <c r="F13" s="241"/>
      <c r="G13" s="241"/>
      <c r="H13" s="241"/>
      <c r="I13" s="241"/>
      <c r="J13" s="241"/>
      <c r="K13" s="241"/>
      <c r="L13" s="241"/>
      <c r="M13" s="241" t="s">
        <v>3057</v>
      </c>
      <c r="N13" s="241"/>
      <c r="O13" s="241"/>
      <c r="P13" s="241"/>
      <c r="Q13" s="241"/>
      <c r="R13" s="14" t="s">
        <v>3058</v>
      </c>
      <c r="S13" s="132" t="s">
        <v>3059</v>
      </c>
    </row>
    <row r="14" spans="1:87" ht="18" customHeight="1" thickTop="1" x14ac:dyDescent="0.25">
      <c r="C14" s="269" t="s">
        <v>3060</v>
      </c>
      <c r="D14" s="240">
        <v>1499</v>
      </c>
      <c r="E14" s="130" t="s">
        <v>3061</v>
      </c>
      <c r="F14" s="240" t="s">
        <v>3062</v>
      </c>
      <c r="G14" s="240">
        <v>4</v>
      </c>
      <c r="H14" s="240" t="s">
        <v>3063</v>
      </c>
      <c r="I14" s="240" t="s">
        <v>3064</v>
      </c>
      <c r="J14" s="240" t="s">
        <v>3065</v>
      </c>
      <c r="K14" s="240" t="s">
        <v>3066</v>
      </c>
      <c r="L14" s="130" t="s">
        <v>3067</v>
      </c>
      <c r="M14" s="130">
        <v>14</v>
      </c>
      <c r="N14" s="130" t="s">
        <v>3068</v>
      </c>
      <c r="O14" s="130">
        <v>50</v>
      </c>
      <c r="P14" s="130" t="s">
        <v>3069</v>
      </c>
      <c r="Q14" s="16" t="s">
        <v>4483</v>
      </c>
      <c r="R14" s="50" t="s">
        <v>3220</v>
      </c>
      <c r="S14" s="15" t="s">
        <v>3070</v>
      </c>
    </row>
    <row r="15" spans="1:87" ht="18" customHeight="1" thickBot="1" x14ac:dyDescent="0.3">
      <c r="C15" s="246"/>
      <c r="D15" s="241"/>
      <c r="E15" s="129" t="s">
        <v>3071</v>
      </c>
      <c r="F15" s="241"/>
      <c r="G15" s="241"/>
      <c r="H15" s="241"/>
      <c r="I15" s="241"/>
      <c r="J15" s="241"/>
      <c r="K15" s="241"/>
      <c r="L15" s="129" t="s">
        <v>3072</v>
      </c>
      <c r="M15" s="129">
        <v>30</v>
      </c>
      <c r="N15" s="129" t="s">
        <v>3068</v>
      </c>
      <c r="O15" s="129">
        <v>49</v>
      </c>
      <c r="P15" s="129" t="s">
        <v>3069</v>
      </c>
      <c r="Q15" s="129">
        <v>99</v>
      </c>
      <c r="R15" s="48" t="s">
        <v>3219</v>
      </c>
      <c r="S15" s="154" t="s">
        <v>3218</v>
      </c>
      <c r="X15" s="61"/>
      <c r="Y15" s="127">
        <f>IF(OR(SUM(Y24:Y49)=0,D16=""),0,1)</f>
        <v>0</v>
      </c>
      <c r="Z15" s="127">
        <f>IF(OR(MOD(SUM(AE24:AE49),10)=5,MOD(SUM(AE24:AE49),10)=0),0,1)</f>
        <v>0</v>
      </c>
      <c r="AA15" s="127"/>
      <c r="AB15" s="127"/>
      <c r="AC15" s="127"/>
      <c r="AD15" s="127"/>
      <c r="AE15" s="127"/>
      <c r="AJ15" s="66">
        <f>IF(SUM($AJ21:AJ43)=0,0,1)</f>
        <v>0</v>
      </c>
      <c r="AK15" s="66">
        <f>IF(SUM($AK21:AK44)=0,0,1)</f>
        <v>0</v>
      </c>
      <c r="AL15" s="66">
        <f>IF(SUM($AL21:AL43)=0,0,1)</f>
        <v>0</v>
      </c>
    </row>
    <row r="16" spans="1:87" ht="18" customHeight="1" thickTop="1" x14ac:dyDescent="0.25">
      <c r="C16" s="242">
        <v>1</v>
      </c>
      <c r="D16" s="247"/>
      <c r="E16" s="130" t="str">
        <f>IF(D16="","",VLOOKUP(D16,登録データ!$A$3:$G$2500,3,FALSE))</f>
        <v/>
      </c>
      <c r="F16" s="240" t="str">
        <f>IF(D16="","",VLOOKUP(D16,登録データ!$A$3:$G$2500,4,FALSE))</f>
        <v/>
      </c>
      <c r="G16" s="240" t="str">
        <f>IF(D16="","",VLOOKUP(D16,登録データ!$A$3:$G$2500,5,FALSE))</f>
        <v/>
      </c>
      <c r="H16" s="240" t="str">
        <f>IF(D16="","",VLOOKUP(D16,登録データ!$A$3:$G$2500,7,FALSE))</f>
        <v/>
      </c>
      <c r="I16" s="240" t="s">
        <v>3064</v>
      </c>
      <c r="J16" s="240" t="str">
        <f>IF(D16="","",VLOOKUP(D16,登録データ!$A$3:$G$2500,6,FALSE))</f>
        <v/>
      </c>
      <c r="K16" s="240" t="s">
        <v>3066</v>
      </c>
      <c r="L16" s="130" t="s">
        <v>3205</v>
      </c>
      <c r="M16" s="165"/>
      <c r="N16" s="130" t="s">
        <v>3068</v>
      </c>
      <c r="O16" s="165"/>
      <c r="P16" s="130" t="s">
        <v>3069</v>
      </c>
      <c r="Q16" s="165"/>
      <c r="R16" s="20"/>
      <c r="S16" s="21"/>
      <c r="X16" s="62"/>
      <c r="Y16" s="127" t="s">
        <v>3073</v>
      </c>
      <c r="Z16" s="250" t="s">
        <v>3074</v>
      </c>
      <c r="AA16" s="250"/>
      <c r="AB16" s="250"/>
      <c r="AC16" s="250"/>
      <c r="AD16" s="250"/>
      <c r="AE16" s="250"/>
      <c r="AJ16" s="66" t="s">
        <v>4485</v>
      </c>
      <c r="AK16" s="66" t="s">
        <v>4488</v>
      </c>
      <c r="AL16" s="66" t="s">
        <v>4490</v>
      </c>
    </row>
    <row r="17" spans="3:38" ht="18" customHeight="1" thickBot="1" x14ac:dyDescent="0.3">
      <c r="C17" s="246"/>
      <c r="D17" s="248"/>
      <c r="E17" s="129" t="str">
        <f>IF(D16="","",VLOOKUP(D16,登録データ!$A$3:$G$2500,2,FALSE))</f>
        <v/>
      </c>
      <c r="F17" s="241"/>
      <c r="G17" s="241"/>
      <c r="H17" s="241"/>
      <c r="I17" s="241"/>
      <c r="J17" s="241"/>
      <c r="K17" s="241"/>
      <c r="L17" s="129" t="s">
        <v>3072</v>
      </c>
      <c r="M17" s="148"/>
      <c r="N17" s="129" t="s">
        <v>3068</v>
      </c>
      <c r="O17" s="148"/>
      <c r="P17" s="129" t="s">
        <v>3069</v>
      </c>
      <c r="Q17" s="148"/>
      <c r="R17" s="58"/>
      <c r="S17" s="22"/>
      <c r="X17" s="61"/>
      <c r="Y17" s="127"/>
      <c r="Z17" s="127"/>
      <c r="AA17" s="127"/>
      <c r="AB17" s="127"/>
      <c r="AC17" s="127"/>
      <c r="AD17" s="127"/>
      <c r="AE17" s="127"/>
    </row>
    <row r="18" spans="3:38" ht="18" customHeight="1" thickTop="1" x14ac:dyDescent="0.25">
      <c r="C18" s="242">
        <v>2</v>
      </c>
      <c r="D18" s="247"/>
      <c r="E18" s="130" t="str">
        <f>IF(D18="","",VLOOKUP(D18,登録データ!$A$3:$G$2500,3,FALSE))</f>
        <v/>
      </c>
      <c r="F18" s="240" t="str">
        <f>IF(D18="","",VLOOKUP(D18,登録データ!$A$3:$G$2500,4,FALSE))</f>
        <v/>
      </c>
      <c r="G18" s="240" t="str">
        <f>IF(D18="","",VLOOKUP(D18,登録データ!$A$3:$G$2500,5,FALSE))</f>
        <v/>
      </c>
      <c r="H18" s="240" t="str">
        <f>IF(D18="","",VLOOKUP(D18,登録データ!$A$3:$G$2500,7,FALSE))</f>
        <v/>
      </c>
      <c r="I18" s="240" t="s">
        <v>3064</v>
      </c>
      <c r="J18" s="240" t="str">
        <f>IF(D18="","",VLOOKUP(D18,登録データ!$A$3:$G$2500,6,FALSE))</f>
        <v/>
      </c>
      <c r="K18" s="240" t="s">
        <v>3066</v>
      </c>
      <c r="L18" s="130" t="s">
        <v>3067</v>
      </c>
      <c r="M18" s="165"/>
      <c r="N18" s="130" t="s">
        <v>3068</v>
      </c>
      <c r="O18" s="165"/>
      <c r="P18" s="130" t="s">
        <v>3069</v>
      </c>
      <c r="Q18" s="165"/>
      <c r="R18" s="20"/>
      <c r="S18" s="21"/>
      <c r="X18" s="61"/>
      <c r="Y18" s="127"/>
      <c r="Z18" s="127"/>
      <c r="AA18" s="127"/>
      <c r="AB18" s="127"/>
      <c r="AC18" s="127"/>
      <c r="AD18" s="127"/>
      <c r="AE18" s="127"/>
      <c r="AJ18" s="66" t="s">
        <v>4486</v>
      </c>
      <c r="AK18" s="66" t="s">
        <v>4487</v>
      </c>
      <c r="AL18" s="66" t="s">
        <v>4489</v>
      </c>
    </row>
    <row r="19" spans="3:38" ht="18" customHeight="1" thickBot="1" x14ac:dyDescent="0.3">
      <c r="C19" s="246"/>
      <c r="D19" s="248"/>
      <c r="E19" s="129" t="str">
        <f>IF(D18="","",VLOOKUP(D18,登録データ!$A$3:$G$2500,2,FALSE))</f>
        <v/>
      </c>
      <c r="F19" s="241"/>
      <c r="G19" s="241"/>
      <c r="H19" s="241"/>
      <c r="I19" s="241"/>
      <c r="J19" s="241"/>
      <c r="K19" s="241"/>
      <c r="L19" s="129" t="s">
        <v>3072</v>
      </c>
      <c r="M19" s="148"/>
      <c r="N19" s="129" t="s">
        <v>3068</v>
      </c>
      <c r="O19" s="148"/>
      <c r="P19" s="129" t="s">
        <v>3069</v>
      </c>
      <c r="Q19" s="148"/>
      <c r="R19" s="58"/>
      <c r="S19" s="22"/>
      <c r="X19" s="61" t="s">
        <v>3075</v>
      </c>
      <c r="Y19" s="61" t="s">
        <v>3076</v>
      </c>
      <c r="Z19" s="250" t="s">
        <v>3077</v>
      </c>
      <c r="AA19" s="250"/>
      <c r="AB19" s="250"/>
      <c r="AC19" s="250"/>
      <c r="AD19" s="250"/>
      <c r="AE19" s="250"/>
      <c r="AJ19" s="238" t="str">
        <f>IF($D16="","",IF($D16&gt;1499,1,0))</f>
        <v/>
      </c>
      <c r="AK19" s="66" t="str">
        <f>IF($O16="","",IF(VALUE($O16)&gt;60,1,0))</f>
        <v/>
      </c>
      <c r="AL19" s="238" t="str">
        <f>IF($D16="","",IF(COUNTIF($D$16:$D$40,$D16)=1,0,1))</f>
        <v/>
      </c>
    </row>
    <row r="20" spans="3:38" ht="18" customHeight="1" thickTop="1" x14ac:dyDescent="0.25">
      <c r="C20" s="242">
        <v>3</v>
      </c>
      <c r="D20" s="247"/>
      <c r="E20" s="130" t="str">
        <f>IF(D20="","",VLOOKUP(D20,登録データ!$A$3:$G$2500,3,FALSE))</f>
        <v/>
      </c>
      <c r="F20" s="240" t="str">
        <f>IF(D20="","",VLOOKUP(D20,登録データ!$A$3:$G$2500,4,FALSE))</f>
        <v/>
      </c>
      <c r="G20" s="240" t="str">
        <f>IF(D20="","",VLOOKUP(D20,登録データ!$A$3:$G$2500,5,FALSE))</f>
        <v/>
      </c>
      <c r="H20" s="240" t="str">
        <f>IF(D20="","",VLOOKUP(D20,登録データ!$A$3:$G$2500,7,FALSE))</f>
        <v/>
      </c>
      <c r="I20" s="240" t="s">
        <v>3064</v>
      </c>
      <c r="J20" s="240" t="str">
        <f>IF(D20="","",VLOOKUP(D20,登録データ!$A$3:$G$2500,6,FALSE))</f>
        <v/>
      </c>
      <c r="K20" s="240" t="s">
        <v>3066</v>
      </c>
      <c r="L20" s="130" t="s">
        <v>3067</v>
      </c>
      <c r="M20" s="165"/>
      <c r="N20" s="130" t="s">
        <v>3068</v>
      </c>
      <c r="O20" s="165"/>
      <c r="P20" s="130" t="s">
        <v>3069</v>
      </c>
      <c r="Q20" s="165"/>
      <c r="R20" s="20"/>
      <c r="S20" s="21"/>
      <c r="X20" s="61"/>
      <c r="Y20" s="127"/>
      <c r="Z20" s="127" t="s">
        <v>3049</v>
      </c>
      <c r="AA20" s="127" t="s">
        <v>3056</v>
      </c>
      <c r="AB20" s="127" t="s">
        <v>0</v>
      </c>
      <c r="AC20" s="127" t="s">
        <v>3051</v>
      </c>
      <c r="AD20" s="127" t="s">
        <v>3050</v>
      </c>
      <c r="AE20" s="127" t="s">
        <v>408</v>
      </c>
      <c r="AJ20" s="239"/>
      <c r="AK20" s="66" t="str">
        <f t="shared" ref="AK20:AK58" si="0">IF($O17="","",IF(VALUE($O17)&gt;60,1,0))</f>
        <v/>
      </c>
      <c r="AL20" s="239"/>
    </row>
    <row r="21" spans="3:38" ht="18" customHeight="1" thickBot="1" x14ac:dyDescent="0.3">
      <c r="C21" s="246"/>
      <c r="D21" s="248"/>
      <c r="E21" s="129" t="str">
        <f>IF(D20="","",VLOOKUP(D20,登録データ!$A$3:$G$2500,2,FALSE))</f>
        <v/>
      </c>
      <c r="F21" s="241"/>
      <c r="G21" s="241"/>
      <c r="H21" s="241"/>
      <c r="I21" s="241"/>
      <c r="J21" s="241"/>
      <c r="K21" s="241"/>
      <c r="L21" s="129" t="s">
        <v>3072</v>
      </c>
      <c r="M21" s="148"/>
      <c r="N21" s="129" t="s">
        <v>3068</v>
      </c>
      <c r="O21" s="148"/>
      <c r="P21" s="129" t="s">
        <v>3069</v>
      </c>
      <c r="Q21" s="148"/>
      <c r="R21" s="58"/>
      <c r="S21" s="22"/>
      <c r="X21" s="61"/>
      <c r="Y21" s="127"/>
      <c r="Z21" s="127"/>
      <c r="AA21" s="127"/>
      <c r="AB21" s="127"/>
      <c r="AC21" s="127"/>
      <c r="AD21" s="127"/>
      <c r="AE21" s="127"/>
      <c r="AJ21" s="238" t="str">
        <f t="shared" ref="AJ21" si="1">IF($D18="","",IF($D18&gt;1499,1,0))</f>
        <v/>
      </c>
      <c r="AK21" s="66" t="str">
        <f t="shared" si="0"/>
        <v/>
      </c>
      <c r="AL21" s="238" t="str">
        <f t="shared" ref="AL21" si="2">IF($D18="","",IF(COUNTIF($D$16:$D$40,$D18)=1,0,1))</f>
        <v/>
      </c>
    </row>
    <row r="22" spans="3:38" ht="18" customHeight="1" thickTop="1" x14ac:dyDescent="0.25">
      <c r="C22" s="242">
        <v>4</v>
      </c>
      <c r="D22" s="247"/>
      <c r="E22" s="130" t="str">
        <f>IF(D22="","",VLOOKUP(D22,登録データ!$A$3:$G$2500,3,FALSE))</f>
        <v/>
      </c>
      <c r="F22" s="240" t="str">
        <f>IF(D22="","",VLOOKUP(D22,登録データ!$A$3:$G$2500,4,FALSE))</f>
        <v/>
      </c>
      <c r="G22" s="240" t="str">
        <f>IF(D22="","",VLOOKUP(D22,登録データ!$A$3:$G$2500,5,FALSE))</f>
        <v/>
      </c>
      <c r="H22" s="240" t="str">
        <f>IF(D22="","",VLOOKUP(D22,登録データ!$A$3:$G$2500,7,FALSE))</f>
        <v/>
      </c>
      <c r="I22" s="240" t="s">
        <v>3064</v>
      </c>
      <c r="J22" s="240" t="str">
        <f>IF(D22="","",VLOOKUP(D22,登録データ!$A$3:$G$2500,6,FALSE))</f>
        <v/>
      </c>
      <c r="K22" s="240" t="s">
        <v>3066</v>
      </c>
      <c r="L22" s="130" t="s">
        <v>3067</v>
      </c>
      <c r="M22" s="165"/>
      <c r="N22" s="130" t="s">
        <v>3068</v>
      </c>
      <c r="O22" s="165"/>
      <c r="P22" s="130" t="s">
        <v>3069</v>
      </c>
      <c r="Q22" s="165"/>
      <c r="R22" s="20"/>
      <c r="S22" s="21"/>
      <c r="X22" s="61"/>
      <c r="Y22" s="127"/>
      <c r="Z22" s="127"/>
      <c r="AA22" s="127"/>
      <c r="AB22" s="127"/>
      <c r="AC22" s="127"/>
      <c r="AD22" s="127"/>
      <c r="AE22" s="127"/>
      <c r="AJ22" s="239"/>
      <c r="AK22" s="66" t="str">
        <f t="shared" si="0"/>
        <v/>
      </c>
      <c r="AL22" s="239"/>
    </row>
    <row r="23" spans="3:38" ht="18" customHeight="1" thickBot="1" x14ac:dyDescent="0.3">
      <c r="C23" s="246"/>
      <c r="D23" s="248"/>
      <c r="E23" s="129" t="str">
        <f>IF(D22="","",VLOOKUP(D22,登録データ!$A$3:$G$2500,2,FALSE))</f>
        <v/>
      </c>
      <c r="F23" s="241"/>
      <c r="G23" s="241"/>
      <c r="H23" s="241"/>
      <c r="I23" s="241"/>
      <c r="J23" s="241"/>
      <c r="K23" s="241"/>
      <c r="L23" s="129" t="s">
        <v>3072</v>
      </c>
      <c r="M23" s="148"/>
      <c r="N23" s="129" t="s">
        <v>3068</v>
      </c>
      <c r="O23" s="148"/>
      <c r="P23" s="129" t="s">
        <v>3069</v>
      </c>
      <c r="Q23" s="148"/>
      <c r="R23" s="58"/>
      <c r="S23" s="22"/>
      <c r="X23" s="61"/>
      <c r="Y23" s="127"/>
      <c r="Z23" s="127"/>
      <c r="AA23" s="127"/>
      <c r="AB23" s="127"/>
      <c r="AC23" s="127"/>
      <c r="AD23" s="127"/>
      <c r="AE23" s="127"/>
      <c r="AJ23" s="238" t="str">
        <f t="shared" ref="AJ23" si="3">IF($D20="","",IF($D20&gt;1499,1,0))</f>
        <v/>
      </c>
      <c r="AK23" s="66" t="str">
        <f t="shared" si="0"/>
        <v/>
      </c>
      <c r="AL23" s="238" t="str">
        <f t="shared" ref="AL23" si="4">IF($D20="","",IF(COUNTIF($D$16:$D$40,$D20)=1,0,1))</f>
        <v/>
      </c>
    </row>
    <row r="24" spans="3:38" ht="18" customHeight="1" thickTop="1" x14ac:dyDescent="0.25">
      <c r="C24" s="242">
        <v>5</v>
      </c>
      <c r="D24" s="247"/>
      <c r="E24" s="130" t="str">
        <f>IF(D24="","",VLOOKUP(D24,登録データ!$A$3:$G$2500,3,FALSE))</f>
        <v/>
      </c>
      <c r="F24" s="240" t="str">
        <f>IF(D24="","",VLOOKUP(D24,登録データ!$A$3:$G$2500,4,FALSE))</f>
        <v/>
      </c>
      <c r="G24" s="240" t="str">
        <f>IF(D24="","",VLOOKUP(D24,登録データ!$A$3:$G$2500,5,FALSE))</f>
        <v/>
      </c>
      <c r="H24" s="240" t="str">
        <f>IF(D24="","",VLOOKUP(D24,登録データ!$A$3:$G$2500,7,FALSE))</f>
        <v/>
      </c>
      <c r="I24" s="240" t="s">
        <v>3064</v>
      </c>
      <c r="J24" s="240" t="str">
        <f>IF(D24="","",VLOOKUP(D24,登録データ!$A$3:$G$2500,6,FALSE))</f>
        <v/>
      </c>
      <c r="K24" s="240" t="s">
        <v>3066</v>
      </c>
      <c r="L24" s="130" t="s">
        <v>3067</v>
      </c>
      <c r="M24" s="165"/>
      <c r="N24" s="130" t="s">
        <v>3068</v>
      </c>
      <c r="O24" s="165"/>
      <c r="P24" s="130" t="s">
        <v>3069</v>
      </c>
      <c r="Q24" s="165"/>
      <c r="R24" s="20"/>
      <c r="S24" s="21"/>
      <c r="X24" s="61"/>
      <c r="Y24" s="127">
        <f>IF(D16="",0,IF(VLOOKUP(D16,登録データ!$A$3:$Z$2500,16,FALSE)=1,0,1))</f>
        <v>0</v>
      </c>
      <c r="Z24" s="127">
        <f>IF(D16="",1,0)</f>
        <v>1</v>
      </c>
      <c r="AA24" s="127">
        <f>IF(E17="",1,0)</f>
        <v>1</v>
      </c>
      <c r="AB24" s="127">
        <f>IF(E16="",1,0)</f>
        <v>1</v>
      </c>
      <c r="AC24" s="127">
        <f>IF(G16="",1,0)</f>
        <v>1</v>
      </c>
      <c r="AD24" s="127">
        <f>IF(F16="",1,0)</f>
        <v>1</v>
      </c>
      <c r="AE24" s="127">
        <f>SUM(Z24:AD24)</f>
        <v>5</v>
      </c>
      <c r="AJ24" s="239"/>
      <c r="AK24" s="66" t="str">
        <f t="shared" si="0"/>
        <v/>
      </c>
      <c r="AL24" s="239"/>
    </row>
    <row r="25" spans="3:38" ht="18" customHeight="1" thickBot="1" x14ac:dyDescent="0.3">
      <c r="C25" s="246"/>
      <c r="D25" s="248"/>
      <c r="E25" s="129" t="str">
        <f>IF(D24="","",VLOOKUP(D24,登録データ!$A$3:$G$2500,2,FALSE))</f>
        <v/>
      </c>
      <c r="F25" s="241"/>
      <c r="G25" s="241"/>
      <c r="H25" s="241"/>
      <c r="I25" s="241"/>
      <c r="J25" s="241"/>
      <c r="K25" s="241"/>
      <c r="L25" s="129" t="s">
        <v>3072</v>
      </c>
      <c r="M25" s="148"/>
      <c r="N25" s="129" t="s">
        <v>3068</v>
      </c>
      <c r="O25" s="148"/>
      <c r="P25" s="129" t="s">
        <v>3069</v>
      </c>
      <c r="Q25" s="148"/>
      <c r="R25" s="58"/>
      <c r="S25" s="22"/>
      <c r="X25" s="61"/>
      <c r="Y25" s="127"/>
      <c r="Z25" s="127"/>
      <c r="AA25" s="127"/>
      <c r="AB25" s="127"/>
      <c r="AC25" s="127"/>
      <c r="AD25" s="127"/>
      <c r="AE25" s="127"/>
      <c r="AJ25" s="238" t="str">
        <f t="shared" ref="AJ25" si="5">IF($D22="","",IF($D22&gt;1499,1,0))</f>
        <v/>
      </c>
      <c r="AK25" s="66" t="str">
        <f t="shared" si="0"/>
        <v/>
      </c>
      <c r="AL25" s="238" t="str">
        <f t="shared" ref="AL25" si="6">IF($D22="","",IF(COUNTIF($D$16:$D$40,$D22)=1,0,1))</f>
        <v/>
      </c>
    </row>
    <row r="26" spans="3:38" ht="18" customHeight="1" thickTop="1" x14ac:dyDescent="0.25">
      <c r="C26" s="242">
        <v>6</v>
      </c>
      <c r="D26" s="247"/>
      <c r="E26" s="130" t="str">
        <f>IF(D26="","",VLOOKUP(D26,登録データ!$A$3:$G$2500,3,FALSE))</f>
        <v/>
      </c>
      <c r="F26" s="240" t="str">
        <f>IF(D26="","",VLOOKUP(D26,登録データ!$A$3:$G$2500,4,FALSE))</f>
        <v/>
      </c>
      <c r="G26" s="240" t="str">
        <f>IF(D26="","",VLOOKUP(D26,登録データ!$A$3:$G$2500,5,FALSE))</f>
        <v/>
      </c>
      <c r="H26" s="240" t="str">
        <f>IF(D26="","",VLOOKUP(D26,登録データ!$A$3:$G$2500,7,FALSE))</f>
        <v/>
      </c>
      <c r="I26" s="240" t="s">
        <v>3064</v>
      </c>
      <c r="J26" s="240" t="str">
        <f>IF(D26="","",VLOOKUP(D26,登録データ!$A$3:$G$2500,6,FALSE))</f>
        <v/>
      </c>
      <c r="K26" s="240" t="s">
        <v>3066</v>
      </c>
      <c r="L26" s="130" t="s">
        <v>3067</v>
      </c>
      <c r="M26" s="165"/>
      <c r="N26" s="130" t="s">
        <v>3068</v>
      </c>
      <c r="O26" s="165"/>
      <c r="P26" s="130" t="s">
        <v>3069</v>
      </c>
      <c r="Q26" s="165"/>
      <c r="R26" s="20"/>
      <c r="S26" s="21"/>
      <c r="X26" s="61"/>
      <c r="Y26" s="127">
        <f>IF(D18="",0,IF(VLOOKUP(D18,登録データ!$A$3:$Z$2500,16,FALSE)=1,0,1))</f>
        <v>0</v>
      </c>
      <c r="Z26" s="127">
        <f>IF(D18="",1,0)</f>
        <v>1</v>
      </c>
      <c r="AA26" s="127">
        <f>IF(E19="",1,0)</f>
        <v>1</v>
      </c>
      <c r="AB26" s="127">
        <f>IF(E18="",1,0)</f>
        <v>1</v>
      </c>
      <c r="AC26" s="127">
        <f>IF(G18="",1,0)</f>
        <v>1</v>
      </c>
      <c r="AD26" s="127">
        <f>IF(F18="",1,0)</f>
        <v>1</v>
      </c>
      <c r="AE26" s="127">
        <f>SUM(Z26:AD26)</f>
        <v>5</v>
      </c>
      <c r="AJ26" s="239"/>
      <c r="AK26" s="66" t="str">
        <f t="shared" si="0"/>
        <v/>
      </c>
      <c r="AL26" s="239"/>
    </row>
    <row r="27" spans="3:38" ht="18" customHeight="1" thickBot="1" x14ac:dyDescent="0.3">
      <c r="C27" s="246"/>
      <c r="D27" s="248"/>
      <c r="E27" s="129" t="str">
        <f>IF(D26="","",VLOOKUP(D26,登録データ!$A$3:$G$2500,2,FALSE))</f>
        <v/>
      </c>
      <c r="F27" s="241"/>
      <c r="G27" s="241"/>
      <c r="H27" s="241"/>
      <c r="I27" s="241"/>
      <c r="J27" s="241"/>
      <c r="K27" s="241"/>
      <c r="L27" s="129" t="s">
        <v>3072</v>
      </c>
      <c r="M27" s="148"/>
      <c r="N27" s="129" t="s">
        <v>3068</v>
      </c>
      <c r="O27" s="148"/>
      <c r="P27" s="129" t="s">
        <v>3069</v>
      </c>
      <c r="Q27" s="148"/>
      <c r="R27" s="58"/>
      <c r="S27" s="22"/>
      <c r="X27" s="61"/>
      <c r="Y27" s="127"/>
      <c r="Z27" s="127"/>
      <c r="AA27" s="127"/>
      <c r="AB27" s="127"/>
      <c r="AC27" s="127"/>
      <c r="AD27" s="127"/>
      <c r="AE27" s="127"/>
      <c r="AJ27" s="238" t="str">
        <f t="shared" ref="AJ27" si="7">IF($D24="","",IF($D24&gt;1499,1,0))</f>
        <v/>
      </c>
      <c r="AK27" s="66" t="str">
        <f t="shared" si="0"/>
        <v/>
      </c>
      <c r="AL27" s="238" t="str">
        <f t="shared" ref="AL27" si="8">IF($D24="","",IF(COUNTIF($D$16:$D$40,$D24)=1,0,1))</f>
        <v/>
      </c>
    </row>
    <row r="28" spans="3:38" ht="18" customHeight="1" thickTop="1" x14ac:dyDescent="0.25">
      <c r="C28" s="242">
        <v>7</v>
      </c>
      <c r="D28" s="247"/>
      <c r="E28" s="130" t="str">
        <f>IF(D28="","",VLOOKUP(D28,登録データ!$A$3:$G$2500,3,FALSE))</f>
        <v/>
      </c>
      <c r="F28" s="240" t="str">
        <f>IF(D28="","",VLOOKUP(D28,登録データ!$A$3:$G$2500,4,FALSE))</f>
        <v/>
      </c>
      <c r="G28" s="240" t="str">
        <f>IF(D28="","",VLOOKUP(D28,登録データ!$A$3:$G$2500,5,FALSE))</f>
        <v/>
      </c>
      <c r="H28" s="240" t="str">
        <f>IF(D28="","",VLOOKUP(D28,登録データ!$A$3:$G$2500,7,FALSE))</f>
        <v/>
      </c>
      <c r="I28" s="240" t="s">
        <v>3064</v>
      </c>
      <c r="J28" s="240" t="str">
        <f>IF(D28="","",VLOOKUP(D28,登録データ!$A$3:$G$2500,6,FALSE))</f>
        <v/>
      </c>
      <c r="K28" s="240" t="s">
        <v>3066</v>
      </c>
      <c r="L28" s="130" t="s">
        <v>3067</v>
      </c>
      <c r="M28" s="165"/>
      <c r="N28" s="130" t="s">
        <v>3068</v>
      </c>
      <c r="O28" s="165"/>
      <c r="P28" s="130" t="s">
        <v>3069</v>
      </c>
      <c r="Q28" s="165"/>
      <c r="R28" s="20"/>
      <c r="S28" s="21"/>
      <c r="X28" s="61"/>
      <c r="Y28" s="127">
        <f>IF(D20="",0,IF(VLOOKUP(D20,登録データ!$A$3:$Z$2500,16,FALSE)=1,0,1))</f>
        <v>0</v>
      </c>
      <c r="Z28" s="127">
        <f>IF(D20="",1,0)</f>
        <v>1</v>
      </c>
      <c r="AA28" s="127">
        <f>IF(E21="",1,0)</f>
        <v>1</v>
      </c>
      <c r="AB28" s="127">
        <f>IF(E20="",1,0)</f>
        <v>1</v>
      </c>
      <c r="AC28" s="127">
        <f>IF(G20="",1,0)</f>
        <v>1</v>
      </c>
      <c r="AD28" s="127">
        <f>IF(F20="",1,0)</f>
        <v>1</v>
      </c>
      <c r="AE28" s="127">
        <f>SUM(Z28:AD28)</f>
        <v>5</v>
      </c>
      <c r="AJ28" s="239"/>
      <c r="AK28" s="66" t="str">
        <f t="shared" si="0"/>
        <v/>
      </c>
      <c r="AL28" s="239"/>
    </row>
    <row r="29" spans="3:38" ht="18" customHeight="1" thickBot="1" x14ac:dyDescent="0.3">
      <c r="C29" s="246"/>
      <c r="D29" s="248"/>
      <c r="E29" s="129" t="str">
        <f>IF(D28="","",VLOOKUP(D28,登録データ!$A$3:$G$2500,2,FALSE))</f>
        <v/>
      </c>
      <c r="F29" s="241"/>
      <c r="G29" s="241"/>
      <c r="H29" s="241"/>
      <c r="I29" s="241"/>
      <c r="J29" s="241"/>
      <c r="K29" s="241"/>
      <c r="L29" s="129" t="s">
        <v>3072</v>
      </c>
      <c r="M29" s="148"/>
      <c r="N29" s="129" t="s">
        <v>3068</v>
      </c>
      <c r="O29" s="148"/>
      <c r="P29" s="129" t="s">
        <v>3069</v>
      </c>
      <c r="Q29" s="148"/>
      <c r="R29" s="58"/>
      <c r="S29" s="22"/>
      <c r="X29" s="61"/>
      <c r="Y29" s="127"/>
      <c r="Z29" s="127"/>
      <c r="AA29" s="127"/>
      <c r="AB29" s="127"/>
      <c r="AC29" s="127"/>
      <c r="AD29" s="127"/>
      <c r="AE29" s="127"/>
      <c r="AJ29" s="238" t="str">
        <f t="shared" ref="AJ29" si="9">IF($D26="","",IF($D26&gt;1499,1,0))</f>
        <v/>
      </c>
      <c r="AK29" s="66" t="str">
        <f t="shared" si="0"/>
        <v/>
      </c>
      <c r="AL29" s="238" t="str">
        <f t="shared" ref="AL29" si="10">IF($D26="","",IF(COUNTIF($D$16:$D$40,$D26)=1,0,1))</f>
        <v/>
      </c>
    </row>
    <row r="30" spans="3:38" ht="18" customHeight="1" thickTop="1" x14ac:dyDescent="0.25">
      <c r="C30" s="242">
        <v>8</v>
      </c>
      <c r="D30" s="247"/>
      <c r="E30" s="130" t="str">
        <f>IF(D30="","",VLOOKUP(D30,登録データ!$A$3:$G$2500,3,FALSE))</f>
        <v/>
      </c>
      <c r="F30" s="240" t="str">
        <f>IF(D30="","",VLOOKUP(D30,登録データ!$A$3:$G$2500,4,FALSE))</f>
        <v/>
      </c>
      <c r="G30" s="240" t="str">
        <f>IF(D30="","",VLOOKUP(D30,登録データ!$A$3:$G$2500,5,FALSE))</f>
        <v/>
      </c>
      <c r="H30" s="240" t="str">
        <f>IF(D30="","",VLOOKUP(D30,登録データ!$A$3:$G$2500,7,FALSE))</f>
        <v/>
      </c>
      <c r="I30" s="240" t="s">
        <v>3064</v>
      </c>
      <c r="J30" s="240" t="str">
        <f>IF(D30="","",VLOOKUP(D30,登録データ!$A$3:$G$2500,6,FALSE))</f>
        <v/>
      </c>
      <c r="K30" s="240" t="s">
        <v>3066</v>
      </c>
      <c r="L30" s="130" t="s">
        <v>3067</v>
      </c>
      <c r="M30" s="165"/>
      <c r="N30" s="130" t="s">
        <v>3068</v>
      </c>
      <c r="O30" s="165"/>
      <c r="P30" s="130" t="s">
        <v>3069</v>
      </c>
      <c r="Q30" s="165"/>
      <c r="R30" s="20"/>
      <c r="S30" s="21"/>
      <c r="X30" s="61"/>
      <c r="Y30" s="127">
        <f>IF(D22="",0,IF(VLOOKUP(D22,登録データ!$A$3:$Z$2500,16,FALSE)=1,0,1))</f>
        <v>0</v>
      </c>
      <c r="Z30" s="127">
        <f>IF(D22="",1,0)</f>
        <v>1</v>
      </c>
      <c r="AA30" s="127">
        <f>IF(E23="",1,0)</f>
        <v>1</v>
      </c>
      <c r="AB30" s="127">
        <f>IF(E22="",1,0)</f>
        <v>1</v>
      </c>
      <c r="AC30" s="127">
        <f>IF(G22="",1,0)</f>
        <v>1</v>
      </c>
      <c r="AD30" s="127">
        <f>IF(F22="",1,0)</f>
        <v>1</v>
      </c>
      <c r="AE30" s="127">
        <f>SUM(Z30:AD30)</f>
        <v>5</v>
      </c>
      <c r="AJ30" s="239"/>
      <c r="AK30" s="66" t="str">
        <f t="shared" si="0"/>
        <v/>
      </c>
      <c r="AL30" s="239"/>
    </row>
    <row r="31" spans="3:38" ht="18" customHeight="1" thickBot="1" x14ac:dyDescent="0.3">
      <c r="C31" s="246"/>
      <c r="D31" s="248"/>
      <c r="E31" s="129" t="str">
        <f>IF(D30="","",VLOOKUP(D30,登録データ!$A$3:$G$2500,2,FALSE))</f>
        <v/>
      </c>
      <c r="F31" s="241"/>
      <c r="G31" s="241"/>
      <c r="H31" s="241"/>
      <c r="I31" s="241"/>
      <c r="J31" s="241"/>
      <c r="K31" s="241"/>
      <c r="L31" s="129" t="s">
        <v>3072</v>
      </c>
      <c r="M31" s="148"/>
      <c r="N31" s="129" t="s">
        <v>3068</v>
      </c>
      <c r="O31" s="148"/>
      <c r="P31" s="129" t="s">
        <v>3069</v>
      </c>
      <c r="Q31" s="148"/>
      <c r="R31" s="58"/>
      <c r="S31" s="22"/>
      <c r="X31" s="61"/>
      <c r="Y31" s="127"/>
      <c r="Z31" s="127"/>
      <c r="AA31" s="127"/>
      <c r="AB31" s="127"/>
      <c r="AC31" s="127"/>
      <c r="AD31" s="127"/>
      <c r="AE31" s="127"/>
      <c r="AJ31" s="238" t="str">
        <f t="shared" ref="AJ31" si="11">IF($D28="","",IF($D28&gt;1499,1,0))</f>
        <v/>
      </c>
      <c r="AK31" s="66" t="str">
        <f t="shared" si="0"/>
        <v/>
      </c>
      <c r="AL31" s="238" t="str">
        <f t="shared" ref="AL31" si="12">IF($D28="","",IF(COUNTIF($D$16:$D$40,$D28)=1,0,1))</f>
        <v/>
      </c>
    </row>
    <row r="32" spans="3:38" ht="18" customHeight="1" thickTop="1" x14ac:dyDescent="0.25">
      <c r="C32" s="242">
        <v>9</v>
      </c>
      <c r="D32" s="222"/>
      <c r="E32" s="130" t="str">
        <f>IF(D32="","",VLOOKUP(D32,登録データ!$A$3:$G$2500,3,FALSE))</f>
        <v/>
      </c>
      <c r="F32" s="240" t="str">
        <f>IF(D32="","",VLOOKUP(D32,登録データ!$A$3:$G$2500,4,FALSE))</f>
        <v/>
      </c>
      <c r="G32" s="240" t="str">
        <f>IF(D32="","",VLOOKUP(D32,登録データ!$A$3:$G$2500,5,FALSE))</f>
        <v/>
      </c>
      <c r="H32" s="240" t="str">
        <f>IF(D32="","",VLOOKUP(D32,登録データ!$A$3:$G$2500,7,FALSE))</f>
        <v/>
      </c>
      <c r="I32" s="240" t="s">
        <v>3064</v>
      </c>
      <c r="J32" s="240" t="str">
        <f>IF(D32="","",VLOOKUP(D32,登録データ!$A$3:$G$2500,6,FALSE))</f>
        <v/>
      </c>
      <c r="K32" s="240" t="s">
        <v>3066</v>
      </c>
      <c r="L32" s="130" t="s">
        <v>3067</v>
      </c>
      <c r="M32" s="165"/>
      <c r="N32" s="130" t="s">
        <v>3068</v>
      </c>
      <c r="O32" s="165"/>
      <c r="P32" s="130" t="s">
        <v>3069</v>
      </c>
      <c r="Q32" s="165"/>
      <c r="R32" s="20"/>
      <c r="S32" s="21"/>
      <c r="X32" s="61"/>
      <c r="Y32" s="127">
        <f>IF(D24="",0,IF(VLOOKUP(D24,登録データ!$A$3:$Z$2500,16,FALSE)=1,0,1))</f>
        <v>0</v>
      </c>
      <c r="Z32" s="127">
        <f>IF(D24="",1,0)</f>
        <v>1</v>
      </c>
      <c r="AA32" s="127">
        <f>IF(E25="",1,0)</f>
        <v>1</v>
      </c>
      <c r="AB32" s="127">
        <f>IF(E24="",1,0)</f>
        <v>1</v>
      </c>
      <c r="AC32" s="127">
        <f>IF(G24="",1,0)</f>
        <v>1</v>
      </c>
      <c r="AD32" s="127">
        <f>IF(F24="",1,0)</f>
        <v>1</v>
      </c>
      <c r="AE32" s="127">
        <f>SUM(Z32:AD32)</f>
        <v>5</v>
      </c>
      <c r="AJ32" s="239"/>
      <c r="AK32" s="66" t="str">
        <f t="shared" si="0"/>
        <v/>
      </c>
      <c r="AL32" s="239"/>
    </row>
    <row r="33" spans="3:38" ht="18" customHeight="1" thickBot="1" x14ac:dyDescent="0.3">
      <c r="C33" s="246"/>
      <c r="D33" s="224"/>
      <c r="E33" s="129" t="str">
        <f>IF(D32="","",VLOOKUP(D32,登録データ!$A$3:$G$2500,2,FALSE))</f>
        <v/>
      </c>
      <c r="F33" s="241"/>
      <c r="G33" s="241"/>
      <c r="H33" s="241"/>
      <c r="I33" s="241"/>
      <c r="J33" s="241"/>
      <c r="K33" s="241"/>
      <c r="L33" s="129" t="s">
        <v>3072</v>
      </c>
      <c r="M33" s="148"/>
      <c r="N33" s="129" t="s">
        <v>3068</v>
      </c>
      <c r="O33" s="148"/>
      <c r="P33" s="129" t="s">
        <v>3069</v>
      </c>
      <c r="Q33" s="148"/>
      <c r="R33" s="58"/>
      <c r="S33" s="22"/>
      <c r="X33" s="61"/>
      <c r="Y33" s="127"/>
      <c r="Z33" s="127"/>
      <c r="AA33" s="127"/>
      <c r="AB33" s="127"/>
      <c r="AC33" s="127"/>
      <c r="AD33" s="127"/>
      <c r="AE33" s="127"/>
      <c r="AJ33" s="238" t="str">
        <f t="shared" ref="AJ33" si="13">IF($D30="","",IF($D30&gt;1499,1,0))</f>
        <v/>
      </c>
      <c r="AK33" s="66" t="str">
        <f t="shared" si="0"/>
        <v/>
      </c>
      <c r="AL33" s="238" t="str">
        <f t="shared" ref="AL33" si="14">IF($D30="","",IF(COUNTIF($D$16:$D$40,$D30)=1,0,1))</f>
        <v/>
      </c>
    </row>
    <row r="34" spans="3:38" ht="18" customHeight="1" thickTop="1" x14ac:dyDescent="0.25">
      <c r="C34" s="242">
        <v>10</v>
      </c>
      <c r="D34" s="222"/>
      <c r="E34" s="130" t="str">
        <f>IF(D34="","",VLOOKUP(D34,登録データ!$A$3:$G$2500,3,FALSE))</f>
        <v/>
      </c>
      <c r="F34" s="240" t="str">
        <f>IF(D34="","",VLOOKUP(D34,登録データ!$A$3:$G$2500,4,FALSE))</f>
        <v/>
      </c>
      <c r="G34" s="240" t="str">
        <f>IF(D34="","",VLOOKUP(D34,登録データ!$A$3:$G$2500,5,FALSE))</f>
        <v/>
      </c>
      <c r="H34" s="240" t="str">
        <f>IF(D34="","",VLOOKUP(D34,登録データ!$A$3:$G$2500,7,FALSE))</f>
        <v/>
      </c>
      <c r="I34" s="240" t="s">
        <v>3064</v>
      </c>
      <c r="J34" s="240" t="str">
        <f>IF(D34="","",VLOOKUP(D34,登録データ!$A$3:$G$2500,6,FALSE))</f>
        <v/>
      </c>
      <c r="K34" s="240" t="s">
        <v>3066</v>
      </c>
      <c r="L34" s="130" t="s">
        <v>3067</v>
      </c>
      <c r="M34" s="165"/>
      <c r="N34" s="130" t="s">
        <v>3068</v>
      </c>
      <c r="O34" s="165"/>
      <c r="P34" s="130" t="s">
        <v>3069</v>
      </c>
      <c r="Q34" s="165"/>
      <c r="R34" s="20"/>
      <c r="S34" s="21"/>
      <c r="X34" s="61"/>
      <c r="Y34" s="127">
        <f>IF(D26="",0,IF(VLOOKUP(D26,登録データ!$A$3:$Z$2500,16,FALSE)=1,0,1))</f>
        <v>0</v>
      </c>
      <c r="Z34" s="127">
        <f>IF(D26="",1,0)</f>
        <v>1</v>
      </c>
      <c r="AA34" s="127">
        <f>IF(E27="",1,0)</f>
        <v>1</v>
      </c>
      <c r="AB34" s="127">
        <f>IF(E26="",1,0)</f>
        <v>1</v>
      </c>
      <c r="AC34" s="127">
        <f>IF(G26="",1,0)</f>
        <v>1</v>
      </c>
      <c r="AD34" s="127">
        <f>IF(F26="",1,0)</f>
        <v>1</v>
      </c>
      <c r="AE34" s="127">
        <f>SUM(Z34:AD34)</f>
        <v>5</v>
      </c>
      <c r="AJ34" s="239"/>
      <c r="AK34" s="66" t="str">
        <f t="shared" si="0"/>
        <v/>
      </c>
      <c r="AL34" s="239"/>
    </row>
    <row r="35" spans="3:38" ht="18" customHeight="1" thickBot="1" x14ac:dyDescent="0.3">
      <c r="C35" s="246"/>
      <c r="D35" s="224"/>
      <c r="E35" s="129" t="str">
        <f>IF(D34="","",VLOOKUP(D34,登録データ!$A$3:$G$2500,2,FALSE))</f>
        <v/>
      </c>
      <c r="F35" s="241"/>
      <c r="G35" s="241"/>
      <c r="H35" s="241"/>
      <c r="I35" s="241"/>
      <c r="J35" s="241"/>
      <c r="K35" s="241"/>
      <c r="L35" s="129" t="s">
        <v>3072</v>
      </c>
      <c r="M35" s="148"/>
      <c r="N35" s="129" t="s">
        <v>3068</v>
      </c>
      <c r="O35" s="148"/>
      <c r="P35" s="129" t="s">
        <v>3069</v>
      </c>
      <c r="Q35" s="148"/>
      <c r="R35" s="58"/>
      <c r="S35" s="22"/>
      <c r="X35" s="61"/>
      <c r="Y35" s="127"/>
      <c r="Z35" s="127"/>
      <c r="AA35" s="127"/>
      <c r="AB35" s="127"/>
      <c r="AC35" s="127"/>
      <c r="AD35" s="127"/>
      <c r="AE35" s="127"/>
      <c r="AJ35" s="238" t="str">
        <f t="shared" ref="AJ35" si="15">IF($D32="","",IF($D32&gt;1499,1,0))</f>
        <v/>
      </c>
      <c r="AK35" s="66" t="str">
        <f t="shared" si="0"/>
        <v/>
      </c>
      <c r="AL35" s="238" t="str">
        <f t="shared" ref="AL35" si="16">IF($D32="","",IF(COUNTIF($D$16:$D$40,$D32)=1,0,1))</f>
        <v/>
      </c>
    </row>
    <row r="36" spans="3:38" ht="18" customHeight="1" thickTop="1" x14ac:dyDescent="0.25">
      <c r="C36" s="242">
        <v>11</v>
      </c>
      <c r="D36" s="222"/>
      <c r="E36" s="130" t="str">
        <f>IF(D36="","",VLOOKUP(D36,登録データ!$A$3:$G$2500,3,FALSE))</f>
        <v/>
      </c>
      <c r="F36" s="240" t="str">
        <f>IF(D36="","",VLOOKUP(D36,登録データ!$A$3:$G$2500,4,FALSE))</f>
        <v/>
      </c>
      <c r="G36" s="240" t="str">
        <f>IF(D36="","",VLOOKUP(D36,登録データ!$A$3:$G$2500,5,FALSE))</f>
        <v/>
      </c>
      <c r="H36" s="240" t="str">
        <f>IF(D36="","",VLOOKUP(D36,登録データ!$A$3:$G$2500,7,FALSE))</f>
        <v/>
      </c>
      <c r="I36" s="240" t="s">
        <v>3064</v>
      </c>
      <c r="J36" s="240" t="str">
        <f>IF(D36="","",VLOOKUP(D36,登録データ!$A$3:$G$2500,6,FALSE))</f>
        <v/>
      </c>
      <c r="K36" s="240" t="s">
        <v>3066</v>
      </c>
      <c r="L36" s="130" t="s">
        <v>3067</v>
      </c>
      <c r="M36" s="165"/>
      <c r="N36" s="130" t="s">
        <v>3068</v>
      </c>
      <c r="O36" s="165"/>
      <c r="P36" s="130" t="s">
        <v>3069</v>
      </c>
      <c r="Q36" s="165"/>
      <c r="R36" s="20"/>
      <c r="S36" s="21"/>
      <c r="X36" s="61"/>
      <c r="Y36" s="127">
        <f>IF(D28="",0,IF(VLOOKUP(D28,登録データ!$A$3:$Z$2500,16,FALSE)=1,0,1))</f>
        <v>0</v>
      </c>
      <c r="Z36" s="127">
        <f>IF(D28="",1,0)</f>
        <v>1</v>
      </c>
      <c r="AA36" s="127">
        <f>IF(E29="",1,0)</f>
        <v>1</v>
      </c>
      <c r="AB36" s="127">
        <f>IF(E28="",1,0)</f>
        <v>1</v>
      </c>
      <c r="AC36" s="127">
        <f>IF(G28="",1,0)</f>
        <v>1</v>
      </c>
      <c r="AD36" s="127">
        <f>IF(F28="",1,0)</f>
        <v>1</v>
      </c>
      <c r="AE36" s="127">
        <f>SUM(Z36:AD36)</f>
        <v>5</v>
      </c>
      <c r="AJ36" s="239"/>
      <c r="AK36" s="66" t="str">
        <f t="shared" si="0"/>
        <v/>
      </c>
      <c r="AL36" s="239"/>
    </row>
    <row r="37" spans="3:38" ht="18" customHeight="1" thickBot="1" x14ac:dyDescent="0.3">
      <c r="C37" s="246"/>
      <c r="D37" s="224"/>
      <c r="E37" s="129" t="str">
        <f>IF(D36="","",VLOOKUP(D36,登録データ!$A$3:$G$2500,2,FALSE))</f>
        <v/>
      </c>
      <c r="F37" s="241"/>
      <c r="G37" s="241"/>
      <c r="H37" s="241"/>
      <c r="I37" s="241"/>
      <c r="J37" s="241"/>
      <c r="K37" s="241"/>
      <c r="L37" s="129" t="s">
        <v>3072</v>
      </c>
      <c r="M37" s="148"/>
      <c r="N37" s="129" t="s">
        <v>3068</v>
      </c>
      <c r="O37" s="148"/>
      <c r="P37" s="129" t="s">
        <v>3069</v>
      </c>
      <c r="Q37" s="148"/>
      <c r="R37" s="58"/>
      <c r="S37" s="22"/>
      <c r="X37" s="61"/>
      <c r="Y37" s="127"/>
      <c r="Z37" s="127"/>
      <c r="AA37" s="127"/>
      <c r="AB37" s="127"/>
      <c r="AC37" s="127"/>
      <c r="AD37" s="127"/>
      <c r="AE37" s="127"/>
      <c r="AJ37" s="238" t="str">
        <f t="shared" ref="AJ37" si="17">IF($D34="","",IF($D34&gt;1499,1,0))</f>
        <v/>
      </c>
      <c r="AK37" s="66" t="str">
        <f t="shared" si="0"/>
        <v/>
      </c>
      <c r="AL37" s="238" t="str">
        <f t="shared" ref="AL37" si="18">IF($D34="","",IF(COUNTIF($D$16:$D$40,$D34)=1,0,1))</f>
        <v/>
      </c>
    </row>
    <row r="38" spans="3:38" ht="18" customHeight="1" thickTop="1" x14ac:dyDescent="0.25">
      <c r="C38" s="242">
        <v>12</v>
      </c>
      <c r="D38" s="222"/>
      <c r="E38" s="130" t="str">
        <f>IF(D38="","",VLOOKUP(D38,登録データ!$A$3:$G$2500,3,FALSE))</f>
        <v/>
      </c>
      <c r="F38" s="240" t="str">
        <f>IF(D38="","",VLOOKUP(D38,登録データ!$A$3:$G$2500,4,FALSE))</f>
        <v/>
      </c>
      <c r="G38" s="240" t="str">
        <f>IF(D38="","",VLOOKUP(D38,登録データ!$A$3:$G$2500,5,FALSE))</f>
        <v/>
      </c>
      <c r="H38" s="240" t="str">
        <f>IF(D38="","",VLOOKUP(D38,登録データ!$A$3:$G$2500,7,FALSE))</f>
        <v/>
      </c>
      <c r="I38" s="240" t="s">
        <v>3064</v>
      </c>
      <c r="J38" s="240" t="str">
        <f>IF(D38="","",VLOOKUP(D38,登録データ!$A$3:$G$2500,6,FALSE))</f>
        <v/>
      </c>
      <c r="K38" s="240" t="s">
        <v>3066</v>
      </c>
      <c r="L38" s="130" t="s">
        <v>3067</v>
      </c>
      <c r="M38" s="165"/>
      <c r="N38" s="130" t="s">
        <v>3068</v>
      </c>
      <c r="O38" s="165"/>
      <c r="P38" s="130" t="s">
        <v>3069</v>
      </c>
      <c r="Q38" s="165"/>
      <c r="R38" s="20"/>
      <c r="S38" s="21"/>
      <c r="X38" s="61"/>
      <c r="Y38" s="127">
        <f>IF(D30="",0,IF(VLOOKUP(D30,登録データ!$A$3:$Z$2500,16,FALSE)=1,0,1))</f>
        <v>0</v>
      </c>
      <c r="Z38" s="127">
        <f>IF(D30="",1,0)</f>
        <v>1</v>
      </c>
      <c r="AA38" s="127">
        <f>IF(E31="",1,0)</f>
        <v>1</v>
      </c>
      <c r="AB38" s="127">
        <f>IF(E30="",1,0)</f>
        <v>1</v>
      </c>
      <c r="AC38" s="127">
        <f>IF(G30="",1,0)</f>
        <v>1</v>
      </c>
      <c r="AD38" s="127">
        <f>IF(F30="",1,0)</f>
        <v>1</v>
      </c>
      <c r="AE38" s="127">
        <f>SUM(Z38:AD38)</f>
        <v>5</v>
      </c>
      <c r="AJ38" s="239"/>
      <c r="AK38" s="66" t="str">
        <f t="shared" si="0"/>
        <v/>
      </c>
      <c r="AL38" s="239"/>
    </row>
    <row r="39" spans="3:38" ht="18" customHeight="1" thickBot="1" x14ac:dyDescent="0.3">
      <c r="C39" s="246"/>
      <c r="D39" s="224"/>
      <c r="E39" s="129" t="str">
        <f>IF(D38="","",VLOOKUP(D38,登録データ!$A$3:$G$2500,2,FALSE))</f>
        <v/>
      </c>
      <c r="F39" s="241"/>
      <c r="G39" s="241"/>
      <c r="H39" s="241"/>
      <c r="I39" s="241"/>
      <c r="J39" s="241"/>
      <c r="K39" s="241"/>
      <c r="L39" s="129" t="s">
        <v>3072</v>
      </c>
      <c r="M39" s="148"/>
      <c r="N39" s="129" t="s">
        <v>3068</v>
      </c>
      <c r="O39" s="148"/>
      <c r="P39" s="129" t="s">
        <v>3069</v>
      </c>
      <c r="Q39" s="148"/>
      <c r="R39" s="58"/>
      <c r="S39" s="22"/>
      <c r="X39" s="61"/>
      <c r="Y39" s="127"/>
      <c r="Z39" s="127"/>
      <c r="AA39" s="127"/>
      <c r="AB39" s="127"/>
      <c r="AC39" s="127"/>
      <c r="AD39" s="127"/>
      <c r="AE39" s="127"/>
      <c r="AJ39" s="238" t="str">
        <f t="shared" ref="AJ39" si="19">IF($D36="","",IF($D36&gt;1499,1,0))</f>
        <v/>
      </c>
      <c r="AK39" s="66" t="str">
        <f t="shared" si="0"/>
        <v/>
      </c>
      <c r="AL39" s="238" t="str">
        <f t="shared" ref="AL39" si="20">IF($D36="","",IF(COUNTIF($D$16:$D$40,$D36)=1,0,1))</f>
        <v/>
      </c>
    </row>
    <row r="40" spans="3:38" ht="18" customHeight="1" thickTop="1" x14ac:dyDescent="0.25">
      <c r="C40" s="242">
        <v>13</v>
      </c>
      <c r="D40" s="222"/>
      <c r="E40" s="130" t="str">
        <f>IF(D40="","",VLOOKUP(D40,登録データ!$A$3:$G$2500,3,FALSE))</f>
        <v/>
      </c>
      <c r="F40" s="240" t="str">
        <f>IF(D40="","",VLOOKUP(D40,登録データ!$A$3:$G$2500,4,FALSE))</f>
        <v/>
      </c>
      <c r="G40" s="240" t="str">
        <f>IF(D40="","",VLOOKUP(D40,登録データ!$A$3:$G$2500,5,FALSE))</f>
        <v/>
      </c>
      <c r="H40" s="240" t="str">
        <f>IF(D40="","",VLOOKUP(D40,登録データ!$A$3:$G$2500,7,FALSE))</f>
        <v/>
      </c>
      <c r="I40" s="240" t="s">
        <v>3064</v>
      </c>
      <c r="J40" s="240" t="str">
        <f>IF(D40="","",VLOOKUP(D40,登録データ!$A$3:$G$2500,6,FALSE))</f>
        <v/>
      </c>
      <c r="K40" s="240" t="s">
        <v>3066</v>
      </c>
      <c r="L40" s="130" t="s">
        <v>3067</v>
      </c>
      <c r="M40" s="165"/>
      <c r="N40" s="130" t="s">
        <v>3068</v>
      </c>
      <c r="O40" s="165"/>
      <c r="P40" s="130" t="s">
        <v>3069</v>
      </c>
      <c r="Q40" s="165"/>
      <c r="R40" s="20"/>
      <c r="S40" s="21"/>
      <c r="X40" s="61"/>
      <c r="Y40" s="127">
        <f>IF(D32="",0,IF(VLOOKUP(D32,登録データ!$A$3:$Z$2500,16,FALSE)=1,0,1))</f>
        <v>0</v>
      </c>
      <c r="Z40" s="127">
        <f>IF(D32="",1,0)</f>
        <v>1</v>
      </c>
      <c r="AA40" s="127">
        <f>IF(E33="",1,0)</f>
        <v>1</v>
      </c>
      <c r="AB40" s="127">
        <f>IF(E32="",1,0)</f>
        <v>1</v>
      </c>
      <c r="AC40" s="127">
        <f>IF(G32="",1,0)</f>
        <v>1</v>
      </c>
      <c r="AD40" s="127">
        <f>IF(F32="",1,0)</f>
        <v>1</v>
      </c>
      <c r="AE40" s="127">
        <f>SUM(Z40:AD40)</f>
        <v>5</v>
      </c>
      <c r="AJ40" s="239"/>
      <c r="AK40" s="66" t="str">
        <f t="shared" si="0"/>
        <v/>
      </c>
      <c r="AL40" s="239"/>
    </row>
    <row r="41" spans="3:38" ht="18" customHeight="1" thickBot="1" x14ac:dyDescent="0.3">
      <c r="C41" s="243"/>
      <c r="D41" s="244"/>
      <c r="E41" s="131" t="str">
        <f>IF(D40="","",VLOOKUP(D40,登録データ!$A$3:$G$2500,2,FALSE))</f>
        <v/>
      </c>
      <c r="F41" s="245"/>
      <c r="G41" s="245"/>
      <c r="H41" s="245"/>
      <c r="I41" s="245"/>
      <c r="J41" s="245"/>
      <c r="K41" s="245"/>
      <c r="L41" s="131" t="s">
        <v>3072</v>
      </c>
      <c r="M41" s="149"/>
      <c r="N41" s="131" t="s">
        <v>3068</v>
      </c>
      <c r="O41" s="149"/>
      <c r="P41" s="131" t="s">
        <v>3069</v>
      </c>
      <c r="Q41" s="149"/>
      <c r="R41" s="59"/>
      <c r="S41" s="23"/>
      <c r="X41" s="61"/>
      <c r="Y41" s="127"/>
      <c r="Z41" s="127"/>
      <c r="AA41" s="127"/>
      <c r="AB41" s="127"/>
      <c r="AC41" s="127"/>
      <c r="AD41" s="127"/>
      <c r="AE41" s="127"/>
      <c r="AJ41" s="238" t="str">
        <f>IF($D38="","",IF($D38&gt;1499,1,0))</f>
        <v/>
      </c>
      <c r="AK41" s="66" t="str">
        <f t="shared" si="0"/>
        <v/>
      </c>
      <c r="AL41" s="238" t="str">
        <f t="shared" ref="AL41" si="21">IF($D38="","",IF(COUNTIF($D$16:$D$40,$D38)=1,0,1))</f>
        <v/>
      </c>
    </row>
    <row r="42" spans="3:38" ht="18" thickBot="1" x14ac:dyDescent="0.3">
      <c r="X42" s="61"/>
      <c r="Y42" s="127">
        <f>IF(D34="",0,IF(VLOOKUP(D34,登録データ!$A$3:$Z$2500,16,FALSE)=1,0,1))</f>
        <v>0</v>
      </c>
      <c r="Z42" s="127">
        <f>IF(D34="",1,0)</f>
        <v>1</v>
      </c>
      <c r="AA42" s="127">
        <f>IF(E35="",1,0)</f>
        <v>1</v>
      </c>
      <c r="AB42" s="127">
        <f>IF(E34="",1,0)</f>
        <v>1</v>
      </c>
      <c r="AC42" s="127">
        <f>IF(G34="",1,0)</f>
        <v>1</v>
      </c>
      <c r="AD42" s="127">
        <f>IF(F34="",1,0)</f>
        <v>1</v>
      </c>
      <c r="AE42" s="127">
        <f>SUM(Z42:AD42)</f>
        <v>5</v>
      </c>
      <c r="AJ42" s="239"/>
      <c r="AK42" s="66" t="str">
        <f t="shared" si="0"/>
        <v/>
      </c>
      <c r="AL42" s="239"/>
    </row>
    <row r="43" spans="3:38" ht="17.649999999999999" x14ac:dyDescent="0.25">
      <c r="D43" s="133" t="s">
        <v>3078</v>
      </c>
      <c r="E43" s="251" t="s">
        <v>3079</v>
      </c>
      <c r="F43" s="252"/>
      <c r="X43" s="61"/>
      <c r="Y43" s="127"/>
      <c r="Z43" s="127"/>
      <c r="AA43" s="127"/>
      <c r="AB43" s="127"/>
      <c r="AC43" s="127"/>
      <c r="AD43" s="127"/>
      <c r="AE43" s="127"/>
      <c r="AJ43" s="238" t="str">
        <f t="shared" ref="AJ43" si="22">IF($D40="","",IF($D40&gt;1499,1,0))</f>
        <v/>
      </c>
      <c r="AK43" s="66" t="str">
        <f t="shared" si="0"/>
        <v/>
      </c>
      <c r="AL43" s="238" t="str">
        <f t="shared" ref="AL43" si="23">IF($D40="","",IF(COUNTIF($D$16:$D$40,$D40)=1,0,1))</f>
        <v/>
      </c>
    </row>
    <row r="44" spans="3:38" ht="18" thickBot="1" x14ac:dyDescent="0.3">
      <c r="E44" s="253"/>
      <c r="F44" s="254"/>
      <c r="X44" s="61"/>
      <c r="Y44" s="127">
        <f>IF(D36="",0,IF(VLOOKUP(D36,登録データ!$A$3:$Z$2500,16,FALSE)=1,0,1))</f>
        <v>0</v>
      </c>
      <c r="Z44" s="127">
        <f>IF(D36="",1,0)</f>
        <v>1</v>
      </c>
      <c r="AA44" s="127">
        <f>IF(E37="",1,0)</f>
        <v>1</v>
      </c>
      <c r="AB44" s="127">
        <f>IF(E36="",1,0)</f>
        <v>1</v>
      </c>
      <c r="AC44" s="127">
        <f>IF(G36="",1,0)</f>
        <v>1</v>
      </c>
      <c r="AD44" s="127">
        <f>IF(F36="",1,0)</f>
        <v>1</v>
      </c>
      <c r="AE44" s="127">
        <f>SUM(Z44:AD44)</f>
        <v>5</v>
      </c>
      <c r="AJ44" s="239"/>
      <c r="AK44" s="66" t="str">
        <f t="shared" si="0"/>
        <v/>
      </c>
      <c r="AL44" s="239"/>
    </row>
    <row r="45" spans="3:38" ht="17.649999999999999" x14ac:dyDescent="0.25">
      <c r="D45" s="255" t="s">
        <v>3080</v>
      </c>
      <c r="E45" s="255"/>
      <c r="F45" s="255"/>
      <c r="X45" s="61"/>
      <c r="Y45" s="127"/>
      <c r="Z45" s="127"/>
      <c r="AA45" s="127"/>
      <c r="AB45" s="127"/>
      <c r="AC45" s="127"/>
      <c r="AD45" s="127"/>
      <c r="AE45" s="127"/>
      <c r="AK45" s="66" t="str">
        <f t="shared" si="0"/>
        <v/>
      </c>
    </row>
    <row r="46" spans="3:38" ht="17.649999999999999" x14ac:dyDescent="0.25">
      <c r="X46" s="61"/>
      <c r="Y46" s="127">
        <f>IF(D38="",0,IF(VLOOKUP(D38,登録データ!$A$3:$Z$2500,16,FALSE)=1,0,1))</f>
        <v>0</v>
      </c>
      <c r="Z46" s="127">
        <f>IF(D38="",1,0)</f>
        <v>1</v>
      </c>
      <c r="AA46" s="127">
        <f>IF(E39="",1,0)</f>
        <v>1</v>
      </c>
      <c r="AB46" s="127">
        <f>IF(E38="",1,0)</f>
        <v>1</v>
      </c>
      <c r="AC46" s="127">
        <f>IF(G38="",1,0)</f>
        <v>1</v>
      </c>
      <c r="AD46" s="127">
        <f>IF(F38="",1,0)</f>
        <v>1</v>
      </c>
      <c r="AE46" s="127">
        <f>SUM(Z46:AD46)</f>
        <v>5</v>
      </c>
      <c r="AK46" s="66" t="str">
        <f t="shared" si="0"/>
        <v/>
      </c>
    </row>
    <row r="47" spans="3:38" ht="17.649999999999999" x14ac:dyDescent="0.25">
      <c r="X47" s="61"/>
      <c r="Y47" s="127"/>
      <c r="Z47" s="127"/>
      <c r="AA47" s="127"/>
      <c r="AB47" s="127"/>
      <c r="AC47" s="127"/>
      <c r="AD47" s="127"/>
      <c r="AE47" s="127"/>
      <c r="AK47" s="66" t="str">
        <f t="shared" si="0"/>
        <v/>
      </c>
    </row>
    <row r="48" spans="3:38" ht="17.649999999999999" x14ac:dyDescent="0.25">
      <c r="X48" s="61"/>
      <c r="Y48" s="127">
        <f>IF(D40="",0,IF(VLOOKUP(D40,登録データ!$A$3:$Z$2500,16,FALSE)=1,0,1))</f>
        <v>0</v>
      </c>
      <c r="Z48" s="127">
        <f>IF(D40="",1,0)</f>
        <v>1</v>
      </c>
      <c r="AA48" s="127">
        <f>IF(E41="",1,0)</f>
        <v>1</v>
      </c>
      <c r="AB48" s="127">
        <f>IF(E40="",1,0)</f>
        <v>1</v>
      </c>
      <c r="AC48" s="127">
        <f>IF(G40="",1,0)</f>
        <v>1</v>
      </c>
      <c r="AD48" s="127">
        <f>IF(F40="",1,0)</f>
        <v>1</v>
      </c>
      <c r="AE48" s="127">
        <f>SUM(Z48:AD48)</f>
        <v>5</v>
      </c>
      <c r="AK48" s="66" t="str">
        <f t="shared" si="0"/>
        <v/>
      </c>
    </row>
    <row r="49" spans="24:37" ht="17.649999999999999" x14ac:dyDescent="0.25">
      <c r="X49" s="61"/>
      <c r="Y49" s="127"/>
      <c r="Z49" s="127"/>
      <c r="AA49" s="127"/>
      <c r="AB49" s="127"/>
      <c r="AC49" s="127"/>
      <c r="AD49" s="127"/>
      <c r="AE49" s="127"/>
      <c r="AK49" s="66" t="str">
        <f t="shared" si="0"/>
        <v/>
      </c>
    </row>
    <row r="50" spans="24:37" x14ac:dyDescent="0.25">
      <c r="AK50" s="66" t="str">
        <f t="shared" si="0"/>
        <v/>
      </c>
    </row>
    <row r="51" spans="24:37" x14ac:dyDescent="0.25">
      <c r="AK51" s="66" t="str">
        <f t="shared" si="0"/>
        <v/>
      </c>
    </row>
    <row r="52" spans="24:37" x14ac:dyDescent="0.25">
      <c r="AK52" s="66" t="str">
        <f t="shared" si="0"/>
        <v/>
      </c>
    </row>
    <row r="53" spans="24:37" x14ac:dyDescent="0.25">
      <c r="AK53" s="66" t="str">
        <f t="shared" si="0"/>
        <v/>
      </c>
    </row>
    <row r="54" spans="24:37" x14ac:dyDescent="0.25">
      <c r="AK54" s="66" t="str">
        <f t="shared" si="0"/>
        <v/>
      </c>
    </row>
    <row r="55" spans="24:37" x14ac:dyDescent="0.25">
      <c r="AK55" s="66" t="str">
        <f t="shared" si="0"/>
        <v/>
      </c>
    </row>
    <row r="56" spans="24:37" x14ac:dyDescent="0.25">
      <c r="AK56" s="66" t="str">
        <f t="shared" si="0"/>
        <v/>
      </c>
    </row>
    <row r="57" spans="24:37" x14ac:dyDescent="0.25">
      <c r="AK57" s="66" t="str">
        <f t="shared" si="0"/>
        <v/>
      </c>
    </row>
    <row r="58" spans="24:37" x14ac:dyDescent="0.25">
      <c r="AK58" s="66" t="str">
        <f t="shared" si="0"/>
        <v/>
      </c>
    </row>
    <row r="68" spans="50:50" ht="17.649999999999999" x14ac:dyDescent="0.25">
      <c r="AX68" s="133"/>
    </row>
    <row r="470" spans="24:24" ht="17.649999999999999" x14ac:dyDescent="0.25">
      <c r="X470" s="133"/>
    </row>
    <row r="471" spans="24:24" ht="17.649999999999999" x14ac:dyDescent="0.25">
      <c r="X471" s="133"/>
    </row>
  </sheetData>
  <sheetProtection algorithmName="SHA-512" hashValue="qmd9JerddtyHLb8be9PsLXH13sAd7YrtNO+PCqEXEqLzqFKXO8DBn5vZsg6sPoy0d9XQqkWyIKYjyDQ9A/ql7Q==" saltValue="ABNGEpzMUktv2P2cRMgYRw==" spinCount="100000" sheet="1" objects="1" scenarios="1"/>
  <mergeCells count="158">
    <mergeCell ref="A1:U1"/>
    <mergeCell ref="Z16:AE16"/>
    <mergeCell ref="Z19:AE19"/>
    <mergeCell ref="E43:F44"/>
    <mergeCell ref="D45:F45"/>
    <mergeCell ref="M3:Q3"/>
    <mergeCell ref="M5:Q5"/>
    <mergeCell ref="M12:S12"/>
    <mergeCell ref="M13:Q13"/>
    <mergeCell ref="L12:L13"/>
    <mergeCell ref="D9:D10"/>
    <mergeCell ref="E9:S10"/>
    <mergeCell ref="E3:F3"/>
    <mergeCell ref="E5:F5"/>
    <mergeCell ref="E7:F7"/>
    <mergeCell ref="M7:Q7"/>
    <mergeCell ref="I16:I17"/>
    <mergeCell ref="J16:J17"/>
    <mergeCell ref="K16:K17"/>
    <mergeCell ref="D12:D13"/>
    <mergeCell ref="F12:F13"/>
    <mergeCell ref="G12:G13"/>
    <mergeCell ref="H12:K13"/>
    <mergeCell ref="C14:C15"/>
    <mergeCell ref="H14:H15"/>
    <mergeCell ref="I14:I15"/>
    <mergeCell ref="J14:J15"/>
    <mergeCell ref="K14:K15"/>
    <mergeCell ref="C16:C17"/>
    <mergeCell ref="D16:D17"/>
    <mergeCell ref="F16:F17"/>
    <mergeCell ref="G16:G17"/>
    <mergeCell ref="H16:H17"/>
    <mergeCell ref="D14:D15"/>
    <mergeCell ref="F14:F15"/>
    <mergeCell ref="G14:G15"/>
    <mergeCell ref="I18:I19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22:I23"/>
    <mergeCell ref="J22:J23"/>
    <mergeCell ref="K22:K23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6:I27"/>
    <mergeCell ref="J26:J27"/>
    <mergeCell ref="K26:K27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30:I31"/>
    <mergeCell ref="J30:J31"/>
    <mergeCell ref="K30:K31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AJ33:AJ34"/>
    <mergeCell ref="AJ35:AJ36"/>
    <mergeCell ref="I38:I39"/>
    <mergeCell ref="J38:J39"/>
    <mergeCell ref="K38:K39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I34:I35"/>
    <mergeCell ref="J34:J35"/>
    <mergeCell ref="K34:K35"/>
    <mergeCell ref="C36:C37"/>
    <mergeCell ref="D36:D37"/>
    <mergeCell ref="F36:F37"/>
    <mergeCell ref="AJ37:AJ38"/>
    <mergeCell ref="AJ39:AJ40"/>
    <mergeCell ref="AJ41:AJ42"/>
    <mergeCell ref="AJ43:AJ44"/>
    <mergeCell ref="AL19:AL20"/>
    <mergeCell ref="AL21:AL22"/>
    <mergeCell ref="AL23:AL24"/>
    <mergeCell ref="AL25:AL26"/>
    <mergeCell ref="AL27:AL28"/>
    <mergeCell ref="AL29:AL30"/>
    <mergeCell ref="AL31:AL32"/>
    <mergeCell ref="AL33:AL34"/>
    <mergeCell ref="AL35:AL36"/>
    <mergeCell ref="AL37:AL38"/>
    <mergeCell ref="AL39:AL40"/>
    <mergeCell ref="AL41:AL42"/>
    <mergeCell ref="AL43:AL44"/>
    <mergeCell ref="AJ19:AJ20"/>
    <mergeCell ref="AJ21:AJ22"/>
    <mergeCell ref="AJ23:AJ24"/>
    <mergeCell ref="AJ25:AJ26"/>
    <mergeCell ref="AJ27:AJ28"/>
    <mergeCell ref="AJ29:AJ30"/>
    <mergeCell ref="AJ31:AJ32"/>
  </mergeCells>
  <phoneticPr fontId="1"/>
  <pageMargins left="0.7" right="0.7" top="0.75" bottom="0.75" header="0.3" footer="0.3"/>
  <pageSetup paperSize="9" scale="60" orientation="landscape" horizontalDpi="150" verticalDpi="15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BB190"/>
  <sheetViews>
    <sheetView showGridLines="0" showRowColHeaders="0" view="pageBreakPreview" zoomScale="53" zoomScaleNormal="70" zoomScaleSheetLayoutView="53" workbookViewId="0">
      <selection activeCell="H12" sqref="H12:K13"/>
    </sheetView>
  </sheetViews>
  <sheetFormatPr defaultColWidth="9" defaultRowHeight="12.75" x14ac:dyDescent="0.25"/>
  <cols>
    <col min="1" max="2" width="9" style="66"/>
    <col min="3" max="3" width="9.265625" style="66" bestFit="1" customWidth="1"/>
    <col min="4" max="4" width="14.265625" style="66" customWidth="1"/>
    <col min="5" max="5" width="14.59765625" style="66" customWidth="1"/>
    <col min="6" max="6" width="14.3984375" style="66" customWidth="1"/>
    <col min="7" max="7" width="6.46484375" style="66" customWidth="1"/>
    <col min="8" max="8" width="16.265625" style="66" customWidth="1"/>
    <col min="9" max="9" width="4" style="66" customWidth="1"/>
    <col min="10" max="10" width="13.3984375" style="66" customWidth="1"/>
    <col min="11" max="11" width="4" style="66" customWidth="1"/>
    <col min="12" max="12" width="10" style="66" customWidth="1"/>
    <col min="13" max="17" width="5.265625" style="66" customWidth="1"/>
    <col min="18" max="18" width="12.265625" style="66" customWidth="1"/>
    <col min="19" max="19" width="21.3984375" style="66" customWidth="1"/>
    <col min="20" max="20" width="11.1328125" style="66" customWidth="1"/>
    <col min="21" max="21" width="9" style="66" customWidth="1"/>
    <col min="22" max="22" width="2.46484375" style="66" customWidth="1"/>
    <col min="23" max="24" width="15.73046875" style="66" hidden="1" customWidth="1"/>
    <col min="25" max="25" width="17.59765625" style="66" hidden="1" customWidth="1"/>
    <col min="26" max="27" width="9.3984375" style="66" hidden="1" customWidth="1"/>
    <col min="28" max="28" width="12.59765625" style="66" hidden="1" customWidth="1"/>
    <col min="29" max="29" width="12.46484375" style="66" hidden="1" customWidth="1"/>
    <col min="30" max="30" width="10.1328125" style="66" hidden="1" customWidth="1"/>
    <col min="31" max="31" width="8.1328125" style="66" hidden="1" customWidth="1"/>
    <col min="32" max="32" width="9.265625" style="66" hidden="1" customWidth="1"/>
    <col min="33" max="33" width="10.1328125" style="66" hidden="1" customWidth="1"/>
    <col min="34" max="34" width="9.265625" style="66" hidden="1" customWidth="1"/>
    <col min="35" max="35" width="15.73046875" style="66" hidden="1" customWidth="1"/>
    <col min="36" max="36" width="14.59765625" style="66" hidden="1" customWidth="1"/>
    <col min="37" max="37" width="15.73046875" style="66" hidden="1" customWidth="1"/>
    <col min="38" max="38" width="9.265625" style="66" hidden="1" customWidth="1"/>
    <col min="39" max="41" width="15.73046875" style="66" hidden="1" customWidth="1"/>
    <col min="42" max="42" width="13.3984375" style="66" hidden="1" customWidth="1"/>
    <col min="43" max="43" width="32.265625" style="66" hidden="1" customWidth="1"/>
    <col min="44" max="44" width="9.265625" style="66" hidden="1" customWidth="1"/>
    <col min="45" max="45" width="5.59765625" style="66" hidden="1" customWidth="1"/>
    <col min="46" max="46" width="6.73046875" style="66" hidden="1" customWidth="1"/>
    <col min="47" max="47" width="5.59765625" style="66" hidden="1" customWidth="1"/>
    <col min="48" max="48" width="7.46484375" style="66" hidden="1" customWidth="1"/>
    <col min="49" max="49" width="5.59765625" style="66" hidden="1" customWidth="1"/>
    <col min="50" max="53" width="8.73046875" style="66" hidden="1" customWidth="1"/>
    <col min="54" max="54" width="9" style="66" hidden="1" customWidth="1"/>
    <col min="55" max="16384" width="9" style="66"/>
  </cols>
  <sheetData>
    <row r="1" spans="1:52" ht="21.75" x14ac:dyDescent="0.25">
      <c r="A1" s="249" t="s">
        <v>4670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63"/>
      <c r="X1" s="63"/>
      <c r="Y1" s="63"/>
    </row>
    <row r="3" spans="1:52" ht="17.649999999999999" x14ac:dyDescent="0.25">
      <c r="A3" s="55"/>
      <c r="D3" s="55" t="s">
        <v>3097</v>
      </c>
      <c r="E3" s="256" t="str">
        <f>IF(基本情報登録!$D$10="","",IF('様式1‐1(男子)'!$D$16&lt;&gt;"",基本情報登録!$D$10&amp;"B",基本情報登録!$D$10))</f>
        <v>九州大学</v>
      </c>
      <c r="F3" s="256"/>
      <c r="L3" s="42" t="s">
        <v>3046</v>
      </c>
      <c r="M3" s="256" t="str">
        <f>IF(基本情報登録!$D$25="","",基本情報登録!$D$25)</f>
        <v/>
      </c>
      <c r="N3" s="256"/>
      <c r="O3" s="256"/>
      <c r="P3" s="256"/>
      <c r="Q3" s="256"/>
      <c r="R3" s="43" t="s">
        <v>3</v>
      </c>
      <c r="Y3" s="273" t="s">
        <v>3099</v>
      </c>
    </row>
    <row r="4" spans="1:52" ht="17.649999999999999" x14ac:dyDescent="0.25">
      <c r="D4" s="65"/>
      <c r="Y4" s="274"/>
    </row>
    <row r="5" spans="1:52" ht="17.649999999999999" x14ac:dyDescent="0.25">
      <c r="D5" s="46" t="s">
        <v>4</v>
      </c>
      <c r="E5" s="256" t="str">
        <f>IF(基本情報登録!$D$15="","",基本情報登録!$D$15)</f>
        <v/>
      </c>
      <c r="F5" s="256"/>
      <c r="G5" s="44" t="s">
        <v>3</v>
      </c>
      <c r="L5" s="42" t="s">
        <v>11</v>
      </c>
      <c r="M5" s="256" t="str">
        <f>IF(基本情報登録!$D$27="","",基本情報登録!$D$27)</f>
        <v/>
      </c>
      <c r="N5" s="256"/>
      <c r="O5" s="256"/>
      <c r="P5" s="256"/>
      <c r="Q5" s="256"/>
      <c r="R5" s="45"/>
    </row>
    <row r="6" spans="1:52" ht="17.649999999999999" x14ac:dyDescent="0.25">
      <c r="D6" s="65"/>
    </row>
    <row r="7" spans="1:52" ht="17.649999999999999" x14ac:dyDescent="0.25">
      <c r="D7" s="46" t="s">
        <v>6</v>
      </c>
      <c r="E7" s="256" t="str">
        <f>IF(基本情報登録!$D$18="","",基本情報登録!$D$18)</f>
        <v/>
      </c>
      <c r="F7" s="256"/>
      <c r="G7" s="44" t="s">
        <v>3</v>
      </c>
      <c r="L7" s="42" t="s">
        <v>12</v>
      </c>
      <c r="M7" s="256" t="str">
        <f>IF(基本情報登録!$D$28="","",基本情報登録!$D$28)</f>
        <v/>
      </c>
      <c r="N7" s="256"/>
      <c r="O7" s="256"/>
      <c r="P7" s="256"/>
      <c r="Q7" s="256"/>
      <c r="R7" s="45"/>
    </row>
    <row r="8" spans="1:52" ht="13.15" thickBot="1" x14ac:dyDescent="0.3"/>
    <row r="9" spans="1:52" ht="22.5" customHeight="1" x14ac:dyDescent="0.25">
      <c r="D9" s="259" t="s">
        <v>3047</v>
      </c>
      <c r="E9" s="261" t="str">
        <f>IFERROR(IF(D16="","",HLOOKUP(1,AP12:AZ13,2,FALSE)),"")</f>
        <v/>
      </c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3"/>
      <c r="T9" s="47"/>
      <c r="U9" s="47"/>
      <c r="V9" s="47"/>
    </row>
    <row r="10" spans="1:52" ht="22.5" customHeight="1" thickBot="1" x14ac:dyDescent="0.3">
      <c r="D10" s="260"/>
      <c r="E10" s="264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6"/>
      <c r="T10" s="47"/>
      <c r="U10" s="47"/>
      <c r="V10" s="47"/>
    </row>
    <row r="11" spans="1:52" ht="13.15" thickBot="1" x14ac:dyDescent="0.3"/>
    <row r="12" spans="1:52" ht="18" customHeight="1" x14ac:dyDescent="0.25">
      <c r="C12" s="56" t="s">
        <v>3048</v>
      </c>
      <c r="D12" s="257" t="s">
        <v>3049</v>
      </c>
      <c r="E12" s="141" t="s">
        <v>0</v>
      </c>
      <c r="F12" s="257" t="s">
        <v>3050</v>
      </c>
      <c r="G12" s="257" t="s">
        <v>3051</v>
      </c>
      <c r="H12" s="257" t="s">
        <v>3052</v>
      </c>
      <c r="I12" s="257"/>
      <c r="J12" s="257"/>
      <c r="K12" s="257"/>
      <c r="L12" s="257" t="s">
        <v>3053</v>
      </c>
      <c r="M12" s="257" t="s">
        <v>3054</v>
      </c>
      <c r="N12" s="257"/>
      <c r="O12" s="257"/>
      <c r="P12" s="257"/>
      <c r="Q12" s="257"/>
      <c r="R12" s="257"/>
      <c r="S12" s="257"/>
      <c r="T12" s="171"/>
      <c r="AP12" s="61"/>
      <c r="AQ12" s="139">
        <f>IF(OR(SUM(AQ21:AQ48)=0,D16=""),0,1)</f>
        <v>0</v>
      </c>
      <c r="AR12" s="139">
        <f>IF(OR(MOD(SUM(AW21:AW48),10)=5,MOD(SUM(AW21:AW48),10)=0),0,1)</f>
        <v>0</v>
      </c>
      <c r="AS12" s="139"/>
      <c r="AT12" s="139"/>
      <c r="AU12" s="139"/>
      <c r="AV12" s="139"/>
      <c r="AW12" s="139"/>
      <c r="AX12" s="142">
        <f>IF(SUM(AX16:AX41)=0,0,1)</f>
        <v>0</v>
      </c>
      <c r="AY12" s="157">
        <f t="shared" ref="AY12:AZ12" si="0">IF(SUM(AY16:AY41)=0,0,1)</f>
        <v>0</v>
      </c>
      <c r="AZ12" s="157">
        <f t="shared" si="0"/>
        <v>0</v>
      </c>
    </row>
    <row r="13" spans="1:52" ht="18" customHeight="1" thickBot="1" x14ac:dyDescent="0.3">
      <c r="C13" s="57" t="s">
        <v>3055</v>
      </c>
      <c r="D13" s="279"/>
      <c r="E13" s="144" t="s">
        <v>3056</v>
      </c>
      <c r="F13" s="279"/>
      <c r="G13" s="279"/>
      <c r="H13" s="279"/>
      <c r="I13" s="279"/>
      <c r="J13" s="279"/>
      <c r="K13" s="279"/>
      <c r="L13" s="279"/>
      <c r="M13" s="279" t="s">
        <v>3057</v>
      </c>
      <c r="N13" s="279"/>
      <c r="O13" s="279"/>
      <c r="P13" s="279"/>
      <c r="Q13" s="279"/>
      <c r="R13" s="49" t="s">
        <v>3058</v>
      </c>
      <c r="S13" s="144" t="s">
        <v>3059</v>
      </c>
      <c r="T13" s="171"/>
      <c r="AP13" s="62"/>
      <c r="AQ13" s="139" t="s">
        <v>3073</v>
      </c>
      <c r="AR13" s="250" t="s">
        <v>3074</v>
      </c>
      <c r="AS13" s="250"/>
      <c r="AT13" s="250"/>
      <c r="AU13" s="250"/>
      <c r="AV13" s="250"/>
      <c r="AW13" s="250"/>
      <c r="AX13" s="142" t="s">
        <v>4490</v>
      </c>
      <c r="AY13" s="66" t="s">
        <v>4485</v>
      </c>
      <c r="AZ13" s="66" t="s">
        <v>4488</v>
      </c>
    </row>
    <row r="14" spans="1:52" ht="18" customHeight="1" x14ac:dyDescent="0.25">
      <c r="C14" s="278" t="s">
        <v>3060</v>
      </c>
      <c r="D14" s="257">
        <v>1499</v>
      </c>
      <c r="E14" s="141" t="s">
        <v>3061</v>
      </c>
      <c r="F14" s="257" t="s">
        <v>3062</v>
      </c>
      <c r="G14" s="257">
        <v>4</v>
      </c>
      <c r="H14" s="257" t="s">
        <v>3063</v>
      </c>
      <c r="I14" s="257" t="s">
        <v>3064</v>
      </c>
      <c r="J14" s="257" t="s">
        <v>3065</v>
      </c>
      <c r="K14" s="257" t="s">
        <v>3066</v>
      </c>
      <c r="L14" s="141" t="s">
        <v>3067</v>
      </c>
      <c r="M14" s="141">
        <v>14</v>
      </c>
      <c r="N14" s="141" t="s">
        <v>3068</v>
      </c>
      <c r="O14" s="141">
        <v>50</v>
      </c>
      <c r="P14" s="141" t="s">
        <v>3069</v>
      </c>
      <c r="Q14" s="50" t="s">
        <v>3098</v>
      </c>
      <c r="R14" s="50" t="s">
        <v>3220</v>
      </c>
      <c r="S14" s="141" t="s">
        <v>3070</v>
      </c>
      <c r="T14" s="171"/>
      <c r="Y14" s="142" t="s">
        <v>3111</v>
      </c>
      <c r="AC14" s="142" t="s">
        <v>3106</v>
      </c>
      <c r="AE14" s="142"/>
      <c r="AG14" s="64"/>
      <c r="AP14" s="61"/>
      <c r="AQ14" s="139"/>
      <c r="AR14" s="139"/>
      <c r="AS14" s="139"/>
      <c r="AT14" s="139"/>
      <c r="AU14" s="139"/>
      <c r="AV14" s="139"/>
      <c r="AW14" s="139"/>
      <c r="AX14" s="142"/>
    </row>
    <row r="15" spans="1:52" ht="18" customHeight="1" thickBot="1" x14ac:dyDescent="0.3">
      <c r="C15" s="246"/>
      <c r="D15" s="241"/>
      <c r="E15" s="136" t="s">
        <v>3071</v>
      </c>
      <c r="F15" s="241"/>
      <c r="G15" s="241"/>
      <c r="H15" s="241"/>
      <c r="I15" s="241"/>
      <c r="J15" s="241"/>
      <c r="K15" s="241"/>
      <c r="L15" s="136" t="s">
        <v>3072</v>
      </c>
      <c r="M15" s="136">
        <v>30</v>
      </c>
      <c r="N15" s="136" t="s">
        <v>3068</v>
      </c>
      <c r="O15" s="136">
        <v>49</v>
      </c>
      <c r="P15" s="136" t="s">
        <v>3069</v>
      </c>
      <c r="Q15" s="48" t="s">
        <v>3098</v>
      </c>
      <c r="R15" s="48" t="s">
        <v>3219</v>
      </c>
      <c r="S15" s="136" t="s">
        <v>3218</v>
      </c>
      <c r="T15" s="171"/>
      <c r="Y15" s="142"/>
      <c r="Z15" s="142" t="s">
        <v>3067</v>
      </c>
      <c r="AA15" s="64" t="s">
        <v>3072</v>
      </c>
      <c r="AC15" s="142" t="s">
        <v>3107</v>
      </c>
      <c r="AD15" s="142" t="s">
        <v>3108</v>
      </c>
      <c r="AE15" s="64" t="s">
        <v>3109</v>
      </c>
      <c r="AF15" s="142" t="s">
        <v>3107</v>
      </c>
      <c r="AG15" s="142" t="s">
        <v>3108</v>
      </c>
      <c r="AH15" s="64" t="s">
        <v>3109</v>
      </c>
      <c r="AJ15" s="142" t="s">
        <v>3110</v>
      </c>
      <c r="AP15" s="61"/>
      <c r="AQ15" s="139"/>
      <c r="AR15" s="139"/>
      <c r="AS15" s="139"/>
      <c r="AT15" s="139"/>
      <c r="AU15" s="139"/>
      <c r="AV15" s="139"/>
      <c r="AW15" s="139"/>
      <c r="AX15" s="142" t="s">
        <v>4489</v>
      </c>
      <c r="AY15" s="66" t="s">
        <v>4486</v>
      </c>
      <c r="AZ15" s="66" t="s">
        <v>4487</v>
      </c>
    </row>
    <row r="16" spans="1:52" ht="18" customHeight="1" thickTop="1" x14ac:dyDescent="0.25">
      <c r="C16" s="269">
        <v>1</v>
      </c>
      <c r="D16" s="276"/>
      <c r="E16" s="143" t="str">
        <f>IF(D16="","",VLOOKUP(D16,登録データ!$A$3:$G$2500,3,FALSE))</f>
        <v/>
      </c>
      <c r="F16" s="277" t="str">
        <f>IF(D16="","",VLOOKUP(D16,登録データ!$A$3:$G$2500,4,FALSE))</f>
        <v/>
      </c>
      <c r="G16" s="277" t="str">
        <f>IF(D16="","",VLOOKUP(D16,登録データ!$A$3:$G$2500,5,FALSE))</f>
        <v/>
      </c>
      <c r="H16" s="277" t="str">
        <f>IF(D16="","",VLOOKUP(D16,登録データ!$A$3:$G$2500,7,FALSE))</f>
        <v/>
      </c>
      <c r="I16" s="277" t="s">
        <v>3064</v>
      </c>
      <c r="J16" s="277" t="str">
        <f>IF(D16="","",VLOOKUP(D16,登録データ!$A$3:$G$2500,6,FALSE))</f>
        <v/>
      </c>
      <c r="K16" s="277" t="s">
        <v>3066</v>
      </c>
      <c r="L16" s="143" t="s">
        <v>3067</v>
      </c>
      <c r="M16" s="165"/>
      <c r="N16" s="143" t="s">
        <v>3068</v>
      </c>
      <c r="O16" s="165"/>
      <c r="P16" s="143" t="s">
        <v>3069</v>
      </c>
      <c r="Q16" s="165"/>
      <c r="R16" s="147"/>
      <c r="S16" s="146"/>
      <c r="T16" s="171"/>
      <c r="Y16" s="142">
        <v>1</v>
      </c>
      <c r="Z16" s="142" t="str">
        <f t="shared" ref="Z16:Z22" si="1">AK17</f>
        <v/>
      </c>
      <c r="AA16" s="64" t="str">
        <f t="shared" ref="AA16:AA22" si="2">AM17</f>
        <v/>
      </c>
      <c r="AC16" s="142" t="s">
        <v>3067</v>
      </c>
      <c r="AD16" s="64" t="s">
        <v>3067</v>
      </c>
      <c r="AE16" s="142" t="s">
        <v>3067</v>
      </c>
      <c r="AF16" s="64" t="s">
        <v>3072</v>
      </c>
      <c r="AG16" s="64" t="s">
        <v>3072</v>
      </c>
      <c r="AH16" s="142" t="s">
        <v>3072</v>
      </c>
      <c r="AJ16" s="142" t="s">
        <v>3067</v>
      </c>
      <c r="AL16" s="142" t="s">
        <v>3072</v>
      </c>
      <c r="AP16" s="61" t="s">
        <v>3075</v>
      </c>
      <c r="AQ16" s="61" t="s">
        <v>3076</v>
      </c>
      <c r="AR16" s="250" t="s">
        <v>3077</v>
      </c>
      <c r="AS16" s="250"/>
      <c r="AT16" s="250"/>
      <c r="AU16" s="250"/>
      <c r="AV16" s="250"/>
      <c r="AW16" s="250"/>
      <c r="AX16" s="272" t="str">
        <f>IF($D16="","",IF($D16&lt;1500,0,1))</f>
        <v/>
      </c>
      <c r="AY16" s="272" t="str">
        <f>IF($D16="","",IF(COUNTIF($D$16:$D$40,$D16)=1,0,1))</f>
        <v/>
      </c>
      <c r="AZ16" s="66" t="str">
        <f>IF($O16="","",IF(VALUE($O16)&gt;60,1,0))</f>
        <v/>
      </c>
    </row>
    <row r="17" spans="3:52" ht="18" customHeight="1" thickBot="1" x14ac:dyDescent="0.3">
      <c r="C17" s="246"/>
      <c r="D17" s="224"/>
      <c r="E17" s="136" t="str">
        <f>IF(D16="","",VLOOKUP(D16,登録データ!$A$3:$G$2500,2,FALSE))</f>
        <v/>
      </c>
      <c r="F17" s="241"/>
      <c r="G17" s="241"/>
      <c r="H17" s="241"/>
      <c r="I17" s="241"/>
      <c r="J17" s="241"/>
      <c r="K17" s="241"/>
      <c r="L17" s="136" t="s">
        <v>3072</v>
      </c>
      <c r="M17" s="148"/>
      <c r="N17" s="136" t="s">
        <v>3068</v>
      </c>
      <c r="O17" s="148"/>
      <c r="P17" s="136" t="s">
        <v>3069</v>
      </c>
      <c r="Q17" s="148"/>
      <c r="R17" s="148"/>
      <c r="S17" s="135"/>
      <c r="T17" s="171"/>
      <c r="Y17" s="142">
        <v>2</v>
      </c>
      <c r="Z17" s="142" t="str">
        <f t="shared" si="1"/>
        <v/>
      </c>
      <c r="AA17" s="64" t="str">
        <f t="shared" si="2"/>
        <v/>
      </c>
      <c r="AC17" s="142" t="str">
        <f>IF(AE17="","",RANK(AE17,$AE$17:$AE$42,1))</f>
        <v/>
      </c>
      <c r="AD17" s="64" t="str">
        <f>IF(COUNTIF($AE$17:AE17,AE17)=1,AC17,AC17+COUNTIF($AE$17:AE17,AE17)-1)</f>
        <v/>
      </c>
      <c r="AE17" s="142" t="str">
        <f>IF(OR(M16="",T16&lt;&gt;""),"",M16*60+O16+Q16/100)</f>
        <v/>
      </c>
      <c r="AF17" s="64"/>
      <c r="AG17" s="64"/>
      <c r="AJ17" s="142">
        <v>1</v>
      </c>
      <c r="AK17" s="142" t="str">
        <f t="shared" ref="AK17:AK23" si="3">IFERROR(VLOOKUP(AJ17,$AD$17:$AE$42,2,FALSE),"")</f>
        <v/>
      </c>
      <c r="AL17" s="142">
        <v>1</v>
      </c>
      <c r="AM17" s="142" t="str">
        <f t="shared" ref="AM17:AM23" si="4">IFERROR(VLOOKUP(AL17,$AG$17:$AH$42,2,FALSE),"")</f>
        <v/>
      </c>
      <c r="AP17" s="61"/>
      <c r="AQ17" s="139"/>
      <c r="AR17" s="139" t="s">
        <v>3049</v>
      </c>
      <c r="AS17" s="139" t="s">
        <v>3056</v>
      </c>
      <c r="AT17" s="139" t="s">
        <v>0</v>
      </c>
      <c r="AU17" s="139" t="s">
        <v>3051</v>
      </c>
      <c r="AV17" s="139" t="s">
        <v>3050</v>
      </c>
      <c r="AW17" s="139" t="s">
        <v>408</v>
      </c>
      <c r="AX17" s="271"/>
      <c r="AY17" s="271"/>
      <c r="AZ17" s="66" t="str">
        <f t="shared" ref="AZ17:AZ48" si="5">IF($O17="","",IF(VALUE($O17)&gt;60,1,0))</f>
        <v/>
      </c>
    </row>
    <row r="18" spans="3:52" ht="18" customHeight="1" thickTop="1" x14ac:dyDescent="0.25">
      <c r="C18" s="275">
        <v>2</v>
      </c>
      <c r="D18" s="276"/>
      <c r="E18" s="139" t="str">
        <f>IF(D18="","",VLOOKUP(D18,登録データ!$A$3:$G$2500,3,FALSE))</f>
        <v/>
      </c>
      <c r="F18" s="250" t="str">
        <f>IF(D18="","",VLOOKUP(D18,登録データ!$A$3:$G$2500,4,FALSE))</f>
        <v/>
      </c>
      <c r="G18" s="250" t="str">
        <f>IF(D18="","",VLOOKUP(D18,登録データ!$A$3:$G$2500,5,FALSE))</f>
        <v/>
      </c>
      <c r="H18" s="250" t="str">
        <f>IF(D18="","",VLOOKUP(D18,登録データ!$A$3:$G$2500,7,FALSE))</f>
        <v/>
      </c>
      <c r="I18" s="250" t="s">
        <v>3064</v>
      </c>
      <c r="J18" s="250" t="str">
        <f>IF(D18="","",VLOOKUP(D18,登録データ!$A$3:$G$2500,6,FALSE))</f>
        <v/>
      </c>
      <c r="K18" s="250" t="s">
        <v>3066</v>
      </c>
      <c r="L18" s="143" t="s">
        <v>3067</v>
      </c>
      <c r="M18" s="165"/>
      <c r="N18" s="143" t="s">
        <v>3068</v>
      </c>
      <c r="O18" s="165"/>
      <c r="P18" s="143" t="s">
        <v>3069</v>
      </c>
      <c r="Q18" s="165"/>
      <c r="R18" s="150"/>
      <c r="S18" s="134"/>
      <c r="T18" s="171"/>
      <c r="V18" s="142"/>
      <c r="Y18" s="142">
        <v>3</v>
      </c>
      <c r="Z18" s="142" t="str">
        <f t="shared" si="1"/>
        <v/>
      </c>
      <c r="AA18" s="64" t="str">
        <f t="shared" si="2"/>
        <v/>
      </c>
      <c r="AC18" s="142"/>
      <c r="AD18" s="64"/>
      <c r="AE18" s="142"/>
      <c r="AF18" s="64" t="str">
        <f>IF(AH18="","",RANK(AH18,$AH$18:$AH$42,1))</f>
        <v/>
      </c>
      <c r="AG18" s="64" t="str">
        <f>IF(COUNTIF($AH$18:AH18,AH18)=1,AF18,AF18+COUNTIF($AH$18:AH18,AH18)-1)</f>
        <v/>
      </c>
      <c r="AH18" s="142" t="str">
        <f>IF(OR(M17="",T16&lt;&gt;""),"",M17*60+O17+Q17/100)</f>
        <v/>
      </c>
      <c r="AJ18" s="142">
        <v>2</v>
      </c>
      <c r="AK18" s="142" t="str">
        <f t="shared" si="3"/>
        <v/>
      </c>
      <c r="AL18" s="142">
        <v>2</v>
      </c>
      <c r="AM18" s="142" t="str">
        <f t="shared" si="4"/>
        <v/>
      </c>
      <c r="AP18" s="61"/>
      <c r="AQ18" s="139"/>
      <c r="AR18" s="139"/>
      <c r="AS18" s="139"/>
      <c r="AT18" s="139"/>
      <c r="AU18" s="139"/>
      <c r="AV18" s="139"/>
      <c r="AW18" s="139"/>
      <c r="AX18" s="272" t="str">
        <f t="shared" ref="AX18" si="6">IF($D18="","",IF($D18&lt;1500,0,1))</f>
        <v/>
      </c>
      <c r="AY18" s="272" t="str">
        <f t="shared" ref="AY18" si="7">IF($D18="","",IF(COUNTIF($D$16:$D$40,$D18)=1,0,1))</f>
        <v/>
      </c>
      <c r="AZ18" s="66" t="str">
        <f t="shared" si="5"/>
        <v/>
      </c>
    </row>
    <row r="19" spans="3:52" ht="18" customHeight="1" thickBot="1" x14ac:dyDescent="0.3">
      <c r="C19" s="246"/>
      <c r="D19" s="224"/>
      <c r="E19" s="136" t="str">
        <f>IF(D18="","",VLOOKUP(D18,登録データ!$A$3:$G$2500,2,FALSE))</f>
        <v/>
      </c>
      <c r="F19" s="241"/>
      <c r="G19" s="241"/>
      <c r="H19" s="241"/>
      <c r="I19" s="241"/>
      <c r="J19" s="241"/>
      <c r="K19" s="241"/>
      <c r="L19" s="136" t="s">
        <v>3072</v>
      </c>
      <c r="M19" s="148"/>
      <c r="N19" s="136" t="s">
        <v>3068</v>
      </c>
      <c r="O19" s="148"/>
      <c r="P19" s="136" t="s">
        <v>3069</v>
      </c>
      <c r="Q19" s="148"/>
      <c r="R19" s="148"/>
      <c r="S19" s="135"/>
      <c r="T19" s="171"/>
      <c r="V19" s="142"/>
      <c r="Y19" s="142">
        <v>4</v>
      </c>
      <c r="Z19" s="142" t="str">
        <f t="shared" si="1"/>
        <v/>
      </c>
      <c r="AA19" s="64" t="str">
        <f t="shared" si="2"/>
        <v/>
      </c>
      <c r="AC19" s="142" t="str">
        <f>IF(AE19="","",RANK(AE19,$AE$17:$AE$42,1))</f>
        <v/>
      </c>
      <c r="AD19" s="64" t="e">
        <f>IF(COUNTIF($AE$17:AE19,AE19)=1,AC19,AC19+COUNTIF($AE$17:AE19,AE19)-1)</f>
        <v>#VALUE!</v>
      </c>
      <c r="AE19" s="142" t="str">
        <f>IF(OR(M18="",T18&lt;&gt;""),"",M18*60+O18+Q18/100)</f>
        <v/>
      </c>
      <c r="AF19" s="64"/>
      <c r="AG19" s="64"/>
      <c r="AH19" s="142"/>
      <c r="AJ19" s="142">
        <v>3</v>
      </c>
      <c r="AK19" s="142" t="str">
        <f t="shared" si="3"/>
        <v/>
      </c>
      <c r="AL19" s="142">
        <v>3</v>
      </c>
      <c r="AM19" s="142" t="str">
        <f t="shared" si="4"/>
        <v/>
      </c>
      <c r="AP19" s="61"/>
      <c r="AQ19" s="139"/>
      <c r="AR19" s="139"/>
      <c r="AS19" s="139"/>
      <c r="AT19" s="139"/>
      <c r="AU19" s="139"/>
      <c r="AV19" s="139"/>
      <c r="AW19" s="139"/>
      <c r="AX19" s="271"/>
      <c r="AY19" s="271"/>
      <c r="AZ19" s="66" t="str">
        <f t="shared" si="5"/>
        <v/>
      </c>
    </row>
    <row r="20" spans="3:52" ht="18" customHeight="1" thickTop="1" x14ac:dyDescent="0.25">
      <c r="C20" s="275">
        <v>3</v>
      </c>
      <c r="D20" s="276"/>
      <c r="E20" s="139" t="str">
        <f>IF(D20="","",VLOOKUP(D20,登録データ!$A$3:$G$2500,3,FALSE))</f>
        <v/>
      </c>
      <c r="F20" s="250" t="str">
        <f>IF(D20="","",VLOOKUP(D20,登録データ!$A$3:$G$2500,4,FALSE))</f>
        <v/>
      </c>
      <c r="G20" s="250" t="str">
        <f>IF(D20="","",VLOOKUP(D20,登録データ!$A$3:$G$2500,5,FALSE))</f>
        <v/>
      </c>
      <c r="H20" s="250" t="str">
        <f>IF(D20="","",VLOOKUP(D20,登録データ!$A$3:$G$2500,7,FALSE))</f>
        <v/>
      </c>
      <c r="I20" s="250" t="s">
        <v>3064</v>
      </c>
      <c r="J20" s="250" t="str">
        <f>IF(D20="","",VLOOKUP(D20,登録データ!$A$3:$G$2500,6,FALSE))</f>
        <v/>
      </c>
      <c r="K20" s="250" t="s">
        <v>3066</v>
      </c>
      <c r="L20" s="143" t="s">
        <v>3067</v>
      </c>
      <c r="M20" s="165"/>
      <c r="N20" s="143" t="s">
        <v>3068</v>
      </c>
      <c r="O20" s="165"/>
      <c r="P20" s="143" t="s">
        <v>3069</v>
      </c>
      <c r="Q20" s="165"/>
      <c r="R20" s="150"/>
      <c r="S20" s="134"/>
      <c r="T20" s="171"/>
      <c r="V20" s="142"/>
      <c r="Y20" s="142">
        <v>5</v>
      </c>
      <c r="Z20" s="142" t="str">
        <f t="shared" si="1"/>
        <v/>
      </c>
      <c r="AA20" s="64" t="str">
        <f t="shared" si="2"/>
        <v/>
      </c>
      <c r="AC20" s="142"/>
      <c r="AD20" s="64"/>
      <c r="AE20" s="142"/>
      <c r="AF20" s="64" t="str">
        <f>IF(AH20="","",RANK(AH20,$AH$18:$AH$42,1))</f>
        <v/>
      </c>
      <c r="AG20" s="64" t="e">
        <f>IF(COUNTIF($AH$18:AH20,AH20)=1,AF20,AF20+COUNTIF($AH$18:AH20,AH20)-1)</f>
        <v>#VALUE!</v>
      </c>
      <c r="AH20" s="142" t="str">
        <f>IF(OR(M19="",T18&lt;&gt;""),"",M19*60+O19+Q19/100)</f>
        <v/>
      </c>
      <c r="AJ20" s="142">
        <v>4</v>
      </c>
      <c r="AK20" s="142" t="str">
        <f t="shared" si="3"/>
        <v/>
      </c>
      <c r="AL20" s="142">
        <v>4</v>
      </c>
      <c r="AM20" s="142" t="str">
        <f t="shared" si="4"/>
        <v/>
      </c>
      <c r="AP20" s="61"/>
      <c r="AQ20" s="139"/>
      <c r="AR20" s="139"/>
      <c r="AS20" s="139"/>
      <c r="AT20" s="139"/>
      <c r="AU20" s="139"/>
      <c r="AV20" s="139"/>
      <c r="AW20" s="139"/>
      <c r="AX20" s="272" t="str">
        <f t="shared" ref="AX20" si="8">IF($D20="","",IF($D20&lt;1500,0,1))</f>
        <v/>
      </c>
      <c r="AY20" s="272" t="str">
        <f t="shared" ref="AY20" si="9">IF($D20="","",IF(COUNTIF($D$16:$D$40,$D20)=1,0,1))</f>
        <v/>
      </c>
      <c r="AZ20" s="66" t="str">
        <f t="shared" si="5"/>
        <v/>
      </c>
    </row>
    <row r="21" spans="3:52" ht="18" customHeight="1" thickBot="1" x14ac:dyDescent="0.3">
      <c r="C21" s="246"/>
      <c r="D21" s="224"/>
      <c r="E21" s="136" t="str">
        <f>IF(D20="","",VLOOKUP(D20,登録データ!$A$3:$G$2500,2,FALSE))</f>
        <v/>
      </c>
      <c r="F21" s="241"/>
      <c r="G21" s="241"/>
      <c r="H21" s="241"/>
      <c r="I21" s="241"/>
      <c r="J21" s="241"/>
      <c r="K21" s="241"/>
      <c r="L21" s="136" t="s">
        <v>3072</v>
      </c>
      <c r="M21" s="148"/>
      <c r="N21" s="136" t="s">
        <v>3068</v>
      </c>
      <c r="O21" s="148"/>
      <c r="P21" s="136" t="s">
        <v>3069</v>
      </c>
      <c r="Q21" s="148"/>
      <c r="R21" s="148"/>
      <c r="S21" s="135"/>
      <c r="T21" s="171"/>
      <c r="Y21" s="142">
        <v>6</v>
      </c>
      <c r="Z21" s="142" t="str">
        <f t="shared" si="1"/>
        <v/>
      </c>
      <c r="AA21" s="64" t="str">
        <f t="shared" si="2"/>
        <v/>
      </c>
      <c r="AC21" s="142" t="str">
        <f>IF(AE21="","",RANK(AE21,$AE$17:$AE$42,1))</f>
        <v/>
      </c>
      <c r="AD21" s="64" t="e">
        <f>IF(COUNTIF($AE$17:AE21,AE21)=1,AC21,AC21+COUNTIF($AE$17:AE21,AE21)-1)</f>
        <v>#VALUE!</v>
      </c>
      <c r="AE21" s="142" t="str">
        <f>IF(OR(M20="",T20&lt;&gt;""),"",M20*60+O20+Q20/100)</f>
        <v/>
      </c>
      <c r="AF21" s="64"/>
      <c r="AG21" s="64"/>
      <c r="AH21" s="142"/>
      <c r="AJ21" s="142">
        <v>5</v>
      </c>
      <c r="AK21" s="142" t="str">
        <f t="shared" si="3"/>
        <v/>
      </c>
      <c r="AL21" s="142">
        <v>5</v>
      </c>
      <c r="AM21" s="142" t="str">
        <f t="shared" si="4"/>
        <v/>
      </c>
      <c r="AP21" s="61"/>
      <c r="AQ21" s="139">
        <f>IF(D16="",0,IF(登録データ!$Q$58=0,0,IF(VLOOKUP(D16,登録データ!$A$3:$Z$2500,16,FALSE)=1,0,1)))</f>
        <v>0</v>
      </c>
      <c r="AR21" s="139">
        <f>IF(D16="",1,0)</f>
        <v>1</v>
      </c>
      <c r="AS21" s="139">
        <f>IF(E17="",1,0)</f>
        <v>1</v>
      </c>
      <c r="AT21" s="139">
        <f>IF(E16="",1,0)</f>
        <v>1</v>
      </c>
      <c r="AU21" s="139">
        <f>IF(G16="",1,0)</f>
        <v>1</v>
      </c>
      <c r="AV21" s="139">
        <f>IF(F16="",1,0)</f>
        <v>1</v>
      </c>
      <c r="AW21" s="139">
        <f>SUM(AR21:AV21)</f>
        <v>5</v>
      </c>
      <c r="AX21" s="271"/>
      <c r="AY21" s="271"/>
      <c r="AZ21" s="66" t="str">
        <f t="shared" si="5"/>
        <v/>
      </c>
    </row>
    <row r="22" spans="3:52" ht="18" customHeight="1" thickTop="1" x14ac:dyDescent="0.25">
      <c r="C22" s="275">
        <v>4</v>
      </c>
      <c r="D22" s="276"/>
      <c r="E22" s="139" t="str">
        <f>IF(D22="","",VLOOKUP(D22,登録データ!$A$3:$G$2500,3,FALSE))</f>
        <v/>
      </c>
      <c r="F22" s="250" t="str">
        <f>IF(D22="","",VLOOKUP(D22,登録データ!$A$3:$G$2500,4,FALSE))</f>
        <v/>
      </c>
      <c r="G22" s="250" t="str">
        <f>IF(D22="","",VLOOKUP(D22,登録データ!$A$3:$G$2500,5,FALSE))</f>
        <v/>
      </c>
      <c r="H22" s="250" t="str">
        <f>IF(D22="","",VLOOKUP(D22,登録データ!$A$3:$G$2500,7,FALSE))</f>
        <v/>
      </c>
      <c r="I22" s="250" t="s">
        <v>3064</v>
      </c>
      <c r="J22" s="250" t="str">
        <f>IF(D22="","",VLOOKUP(D22,登録データ!$A$3:$G$2500,6,FALSE))</f>
        <v/>
      </c>
      <c r="K22" s="250" t="s">
        <v>3066</v>
      </c>
      <c r="L22" s="143" t="s">
        <v>3067</v>
      </c>
      <c r="M22" s="165"/>
      <c r="N22" s="143" t="s">
        <v>3068</v>
      </c>
      <c r="O22" s="165"/>
      <c r="P22" s="143" t="s">
        <v>3069</v>
      </c>
      <c r="Q22" s="165"/>
      <c r="R22" s="150"/>
      <c r="S22" s="134"/>
      <c r="T22" s="171"/>
      <c r="Y22" s="142">
        <v>7</v>
      </c>
      <c r="Z22" s="142" t="str">
        <f t="shared" si="1"/>
        <v/>
      </c>
      <c r="AA22" s="64" t="str">
        <f t="shared" si="2"/>
        <v/>
      </c>
      <c r="AC22" s="142"/>
      <c r="AD22" s="64"/>
      <c r="AE22" s="142"/>
      <c r="AF22" s="64" t="str">
        <f>IF(AH22="","",RANK(AH22,$AH$18:$AH$42,1))</f>
        <v/>
      </c>
      <c r="AG22" s="64" t="e">
        <f>IF(COUNTIF($AH$18:AH22,AH22)=1,AF22,AF22+COUNTIF($AH$18:AH22,AH22)-1)</f>
        <v>#VALUE!</v>
      </c>
      <c r="AH22" s="142" t="str">
        <f>IF(OR(M21="",T20&lt;&gt;""),"",M21*60+O21+Q21/100)</f>
        <v/>
      </c>
      <c r="AJ22" s="142">
        <v>6</v>
      </c>
      <c r="AK22" s="142" t="str">
        <f t="shared" si="3"/>
        <v/>
      </c>
      <c r="AL22" s="142">
        <v>6</v>
      </c>
      <c r="AM22" s="142" t="str">
        <f t="shared" si="4"/>
        <v/>
      </c>
      <c r="AP22" s="61"/>
      <c r="AQ22" s="139"/>
      <c r="AR22" s="139"/>
      <c r="AS22" s="139"/>
      <c r="AT22" s="139"/>
      <c r="AU22" s="139"/>
      <c r="AV22" s="139"/>
      <c r="AW22" s="139"/>
      <c r="AX22" s="272" t="str">
        <f t="shared" ref="AX22" si="10">IF($D22="","",IF($D22&lt;1500,0,1))</f>
        <v/>
      </c>
      <c r="AY22" s="272" t="str">
        <f t="shared" ref="AY22" si="11">IF($D22="","",IF(COUNTIF($D$16:$D$40,$D22)=1,0,1))</f>
        <v/>
      </c>
      <c r="AZ22" s="66" t="str">
        <f t="shared" si="5"/>
        <v/>
      </c>
    </row>
    <row r="23" spans="3:52" ht="18" customHeight="1" thickBot="1" x14ac:dyDescent="0.3">
      <c r="C23" s="246"/>
      <c r="D23" s="224"/>
      <c r="E23" s="136" t="str">
        <f>IF(D22="","",VLOOKUP(D22,登録データ!$A$3:$G$2500,2,FALSE))</f>
        <v/>
      </c>
      <c r="F23" s="241"/>
      <c r="G23" s="241"/>
      <c r="H23" s="241"/>
      <c r="I23" s="241"/>
      <c r="J23" s="241"/>
      <c r="K23" s="241"/>
      <c r="L23" s="136" t="s">
        <v>3072</v>
      </c>
      <c r="M23" s="148"/>
      <c r="N23" s="136" t="s">
        <v>3068</v>
      </c>
      <c r="O23" s="148"/>
      <c r="P23" s="136" t="s">
        <v>3069</v>
      </c>
      <c r="Q23" s="148"/>
      <c r="R23" s="148"/>
      <c r="S23" s="135"/>
      <c r="T23" s="171"/>
      <c r="Y23" s="142"/>
      <c r="Z23" s="142"/>
      <c r="AA23" s="64"/>
      <c r="AC23" s="142" t="str">
        <f>IF(AE23="","",RANK(AE23,$AE$17:$AE$42,1))</f>
        <v/>
      </c>
      <c r="AD23" s="64" t="e">
        <f>IF(COUNTIF($AE$17:AE23,AE23)=1,AC23,AC23+COUNTIF($AE$17:AE23,AE23)-1)</f>
        <v>#VALUE!</v>
      </c>
      <c r="AE23" s="142" t="str">
        <f>IF(OR(M22="",T22&lt;&gt;""),"",M22*60+O22+Q22/100)</f>
        <v/>
      </c>
      <c r="AF23" s="64"/>
      <c r="AG23" s="64"/>
      <c r="AH23" s="142"/>
      <c r="AJ23" s="142">
        <v>7</v>
      </c>
      <c r="AK23" s="142" t="str">
        <f t="shared" si="3"/>
        <v/>
      </c>
      <c r="AL23" s="142">
        <v>7</v>
      </c>
      <c r="AM23" s="142" t="str">
        <f t="shared" si="4"/>
        <v/>
      </c>
      <c r="AP23" s="61"/>
      <c r="AQ23" s="139">
        <f>IF(D18="",0,IF(登録データ!$Q$58=0,0,IF(VLOOKUP(D18,登録データ!$A$3:$Z$2500,16,FALSE)=1,0,1)))</f>
        <v>0</v>
      </c>
      <c r="AR23" s="139">
        <f>IF(D18="",1,0)</f>
        <v>1</v>
      </c>
      <c r="AS23" s="139">
        <f>IF(E19="",1,0)</f>
        <v>1</v>
      </c>
      <c r="AT23" s="139">
        <f>IF(E18="",1,0)</f>
        <v>1</v>
      </c>
      <c r="AU23" s="139">
        <f>IF(G18="",1,0)</f>
        <v>1</v>
      </c>
      <c r="AV23" s="139">
        <f>IF(F18="",1,0)</f>
        <v>1</v>
      </c>
      <c r="AW23" s="139">
        <f>SUM(AR23:AV23)</f>
        <v>5</v>
      </c>
      <c r="AX23" s="271"/>
      <c r="AY23" s="271"/>
      <c r="AZ23" s="66" t="str">
        <f t="shared" si="5"/>
        <v/>
      </c>
    </row>
    <row r="24" spans="3:52" ht="18" customHeight="1" thickTop="1" x14ac:dyDescent="0.25">
      <c r="C24" s="275">
        <v>5</v>
      </c>
      <c r="D24" s="276"/>
      <c r="E24" s="139" t="str">
        <f>IF(D24="","",VLOOKUP(D24,登録データ!$A$3:$G$2500,3,FALSE))</f>
        <v/>
      </c>
      <c r="F24" s="250" t="str">
        <f>IF(D24="","",VLOOKUP(D24,登録データ!$A$3:$G$2500,4,FALSE))</f>
        <v/>
      </c>
      <c r="G24" s="250" t="str">
        <f>IF(D24="","",VLOOKUP(D24,登録データ!$A$3:$G$2500,5,FALSE))</f>
        <v/>
      </c>
      <c r="H24" s="250" t="str">
        <f>IF(D24="","",VLOOKUP(D24,登録データ!$A$3:$G$2500,7,FALSE))</f>
        <v/>
      </c>
      <c r="I24" s="250" t="s">
        <v>3064</v>
      </c>
      <c r="J24" s="250" t="str">
        <f>IF(D24="","",VLOOKUP(D24,登録データ!$A$3:$G$2500,6,FALSE))</f>
        <v/>
      </c>
      <c r="K24" s="250" t="s">
        <v>3066</v>
      </c>
      <c r="L24" s="143" t="s">
        <v>3067</v>
      </c>
      <c r="M24" s="165"/>
      <c r="N24" s="143" t="s">
        <v>3068</v>
      </c>
      <c r="O24" s="165"/>
      <c r="P24" s="143" t="s">
        <v>3069</v>
      </c>
      <c r="Q24" s="165"/>
      <c r="R24" s="150"/>
      <c r="S24" s="134"/>
      <c r="T24" s="171"/>
      <c r="Y24" s="142"/>
      <c r="Z24" s="142"/>
      <c r="AA24" s="64"/>
      <c r="AC24" s="142"/>
      <c r="AD24" s="64"/>
      <c r="AE24" s="142"/>
      <c r="AF24" s="64" t="str">
        <f>IF(AH24="","",RANK(AH24,$AH$18:$AH$42,1))</f>
        <v/>
      </c>
      <c r="AG24" s="64" t="e">
        <f>IF(COUNTIF($AH$18:AH24,AH24)=1,AF24,AF24+COUNTIF($AH$18:AH24,AH24)-1)</f>
        <v>#VALUE!</v>
      </c>
      <c r="AH24" s="142" t="str">
        <f>IF(OR(M23="",T22&lt;&gt;""),"",M23*60+O23+Q23/100)</f>
        <v/>
      </c>
      <c r="AP24" s="61"/>
      <c r="AQ24" s="139"/>
      <c r="AR24" s="139"/>
      <c r="AS24" s="139"/>
      <c r="AT24" s="139"/>
      <c r="AU24" s="139"/>
      <c r="AV24" s="139"/>
      <c r="AW24" s="139"/>
      <c r="AX24" s="272" t="str">
        <f t="shared" ref="AX24" si="12">IF($D24="","",IF($D24&lt;1500,0,1))</f>
        <v/>
      </c>
      <c r="AY24" s="272" t="str">
        <f t="shared" ref="AY24" si="13">IF($D24="","",IF(COUNTIF($D$16:$D$40,$D24)=1,0,1))</f>
        <v/>
      </c>
      <c r="AZ24" s="66" t="str">
        <f t="shared" si="5"/>
        <v/>
      </c>
    </row>
    <row r="25" spans="3:52" ht="18" customHeight="1" thickBot="1" x14ac:dyDescent="0.3">
      <c r="C25" s="246"/>
      <c r="D25" s="224"/>
      <c r="E25" s="136" t="str">
        <f>IF(D24="","",VLOOKUP(D24,登録データ!$A$3:$G$2500,2,FALSE))</f>
        <v/>
      </c>
      <c r="F25" s="241"/>
      <c r="G25" s="241"/>
      <c r="H25" s="241"/>
      <c r="I25" s="241"/>
      <c r="J25" s="241"/>
      <c r="K25" s="241"/>
      <c r="L25" s="136" t="s">
        <v>3072</v>
      </c>
      <c r="M25" s="148"/>
      <c r="N25" s="136" t="s">
        <v>3068</v>
      </c>
      <c r="O25" s="148"/>
      <c r="P25" s="136" t="s">
        <v>3069</v>
      </c>
      <c r="Q25" s="148"/>
      <c r="R25" s="148"/>
      <c r="S25" s="135"/>
      <c r="T25" s="171"/>
      <c r="Y25" s="142"/>
      <c r="Z25" s="142"/>
      <c r="AA25" s="64"/>
      <c r="AC25" s="142" t="str">
        <f>IF(AE25="","",RANK(AE25,$AE$17:$AE$42,1))</f>
        <v/>
      </c>
      <c r="AD25" s="64" t="e">
        <f>IF(COUNTIF($AE$17:AE25,AE25)=1,AC25,AC25+COUNTIF($AE$17:AE25,AE25)-1)</f>
        <v>#VALUE!</v>
      </c>
      <c r="AE25" s="142" t="str">
        <f>IF(OR(M24="",T24&lt;&gt;""),"",M24*60+O24+Q24/100)</f>
        <v/>
      </c>
      <c r="AF25" s="64"/>
      <c r="AG25" s="64"/>
      <c r="AH25" s="142"/>
      <c r="AP25" s="61"/>
      <c r="AQ25" s="139">
        <f>IF(D20="",0,IF(登録データ!$Q$58=0,0,IF(VLOOKUP(D20,登録データ!$A$3:$Z$2500,16,FALSE)=1,0,1)))</f>
        <v>0</v>
      </c>
      <c r="AR25" s="139">
        <f>IF(D20="",1,0)</f>
        <v>1</v>
      </c>
      <c r="AS25" s="139">
        <f>IF(E21="",1,0)</f>
        <v>1</v>
      </c>
      <c r="AT25" s="139">
        <f>IF(E20="",1,0)</f>
        <v>1</v>
      </c>
      <c r="AU25" s="139">
        <f>IF(G20="",1,0)</f>
        <v>1</v>
      </c>
      <c r="AV25" s="139">
        <f>IF(F20="",1,0)</f>
        <v>1</v>
      </c>
      <c r="AW25" s="139">
        <f>SUM(AR25:AV25)</f>
        <v>5</v>
      </c>
      <c r="AX25" s="271"/>
      <c r="AY25" s="271"/>
      <c r="AZ25" s="66" t="str">
        <f t="shared" si="5"/>
        <v/>
      </c>
    </row>
    <row r="26" spans="3:52" ht="18" customHeight="1" thickTop="1" x14ac:dyDescent="0.25">
      <c r="C26" s="275">
        <v>6</v>
      </c>
      <c r="D26" s="276"/>
      <c r="E26" s="139" t="str">
        <f>IF(D26="","",VLOOKUP(D26,登録データ!$A$3:$G$2500,3,FALSE))</f>
        <v/>
      </c>
      <c r="F26" s="250" t="str">
        <f>IF(D26="","",VLOOKUP(D26,登録データ!$A$3:$G$2500,4,FALSE))</f>
        <v/>
      </c>
      <c r="G26" s="250" t="str">
        <f>IF(D26="","",VLOOKUP(D26,登録データ!$A$3:$G$2500,5,FALSE))</f>
        <v/>
      </c>
      <c r="H26" s="250" t="str">
        <f>IF(D26="","",VLOOKUP(D26,登録データ!$A$3:$G$2500,7,FALSE))</f>
        <v/>
      </c>
      <c r="I26" s="250" t="s">
        <v>3064</v>
      </c>
      <c r="J26" s="250" t="str">
        <f>IF(D26="","",VLOOKUP(D26,登録データ!$A$3:$G$2500,6,FALSE))</f>
        <v/>
      </c>
      <c r="K26" s="250" t="s">
        <v>3066</v>
      </c>
      <c r="L26" s="143" t="s">
        <v>3067</v>
      </c>
      <c r="M26" s="165"/>
      <c r="N26" s="143" t="s">
        <v>3068</v>
      </c>
      <c r="O26" s="165"/>
      <c r="P26" s="143" t="s">
        <v>3069</v>
      </c>
      <c r="Q26" s="165"/>
      <c r="R26" s="150"/>
      <c r="S26" s="134"/>
      <c r="T26" s="171"/>
      <c r="Y26" s="142"/>
      <c r="Z26" s="142"/>
      <c r="AA26" s="64"/>
      <c r="AC26" s="142"/>
      <c r="AD26" s="64"/>
      <c r="AE26" s="142"/>
      <c r="AF26" s="64" t="str">
        <f>IF(AH26="","",RANK(AH26,$AH$18:$AH$42,1))</f>
        <v/>
      </c>
      <c r="AG26" s="64" t="e">
        <f>IF(COUNTIF($AH$18:AH26,AH26)=1,AF26,AF26+COUNTIF($AH$18:AH26,AH26)-1)</f>
        <v>#VALUE!</v>
      </c>
      <c r="AH26" s="142" t="str">
        <f>IF(OR(M25="",T24&lt;&gt;""),"",M25*60+O25+Q25/100)</f>
        <v/>
      </c>
      <c r="AP26" s="61"/>
      <c r="AQ26" s="139"/>
      <c r="AR26" s="139"/>
      <c r="AS26" s="139"/>
      <c r="AT26" s="139"/>
      <c r="AU26" s="139"/>
      <c r="AV26" s="139"/>
      <c r="AW26" s="139"/>
      <c r="AX26" s="272" t="str">
        <f t="shared" ref="AX26" si="14">IF($D26="","",IF($D26&lt;1500,0,1))</f>
        <v/>
      </c>
      <c r="AY26" s="272" t="str">
        <f t="shared" ref="AY26" si="15">IF($D26="","",IF(COUNTIF($D$16:$D$40,$D26)=1,0,1))</f>
        <v/>
      </c>
      <c r="AZ26" s="66" t="str">
        <f t="shared" si="5"/>
        <v/>
      </c>
    </row>
    <row r="27" spans="3:52" ht="18" customHeight="1" thickBot="1" x14ac:dyDescent="0.3">
      <c r="C27" s="246"/>
      <c r="D27" s="224"/>
      <c r="E27" s="136" t="str">
        <f>IF(D26="","",VLOOKUP(D26,登録データ!$A$3:$G$2500,2,FALSE))</f>
        <v/>
      </c>
      <c r="F27" s="241"/>
      <c r="G27" s="241"/>
      <c r="H27" s="241"/>
      <c r="I27" s="241"/>
      <c r="J27" s="241"/>
      <c r="K27" s="241"/>
      <c r="L27" s="136" t="s">
        <v>3072</v>
      </c>
      <c r="M27" s="148"/>
      <c r="N27" s="136" t="s">
        <v>3068</v>
      </c>
      <c r="O27" s="148"/>
      <c r="P27" s="136" t="s">
        <v>3069</v>
      </c>
      <c r="Q27" s="148"/>
      <c r="R27" s="148"/>
      <c r="S27" s="135"/>
      <c r="T27" s="171"/>
      <c r="Y27" s="142"/>
      <c r="Z27" s="142"/>
      <c r="AA27" s="64"/>
      <c r="AC27" s="142" t="str">
        <f>IF(AE27="","",RANK(AE27,$AE$17:$AE$42,1))</f>
        <v/>
      </c>
      <c r="AD27" s="64" t="e">
        <f>IF(COUNTIF($AE$17:AE27,AE27)=1,AC27,AC27+COUNTIF($AE$17:AE27,AE27)-1)</f>
        <v>#VALUE!</v>
      </c>
      <c r="AE27" s="142" t="str">
        <f>IF(OR(M26="",T26&lt;&gt;""),"",M26*60+O26+Q26/100)</f>
        <v/>
      </c>
      <c r="AF27" s="64"/>
      <c r="AG27" s="64"/>
      <c r="AH27" s="142"/>
      <c r="AP27" s="61"/>
      <c r="AQ27" s="139">
        <f>IF(D22="",0,IF(登録データ!$Q$58=0,0,IF(VLOOKUP(D22,登録データ!$A$3:$Z$2500,16,FALSE)=1,0,1)))</f>
        <v>0</v>
      </c>
      <c r="AR27" s="139">
        <f>IF(D22="",1,0)</f>
        <v>1</v>
      </c>
      <c r="AS27" s="139">
        <f>IF(E23="",1,0)</f>
        <v>1</v>
      </c>
      <c r="AT27" s="139">
        <f>IF(E22="",1,0)</f>
        <v>1</v>
      </c>
      <c r="AU27" s="139">
        <f>IF(G22="",1,0)</f>
        <v>1</v>
      </c>
      <c r="AV27" s="139">
        <f>IF(F22="",1,0)</f>
        <v>1</v>
      </c>
      <c r="AW27" s="139">
        <f>SUM(AR27:AV27)</f>
        <v>5</v>
      </c>
      <c r="AX27" s="271"/>
      <c r="AY27" s="271"/>
      <c r="AZ27" s="66" t="str">
        <f t="shared" si="5"/>
        <v/>
      </c>
    </row>
    <row r="28" spans="3:52" ht="18" customHeight="1" thickTop="1" x14ac:dyDescent="0.25">
      <c r="C28" s="275">
        <v>7</v>
      </c>
      <c r="D28" s="276"/>
      <c r="E28" s="139" t="str">
        <f>IF(D28="","",VLOOKUP(D28,登録データ!$A$3:$G$2500,3,FALSE))</f>
        <v/>
      </c>
      <c r="F28" s="250" t="str">
        <f>IF(D28="","",VLOOKUP(D28,登録データ!$A$3:$G$2500,4,FALSE))</f>
        <v/>
      </c>
      <c r="G28" s="250" t="str">
        <f>IF(D28="","",VLOOKUP(D28,登録データ!$A$3:$G$2500,5,FALSE))</f>
        <v/>
      </c>
      <c r="H28" s="250" t="str">
        <f>IF(D28="","",VLOOKUP(D28,登録データ!$A$3:$G$2500,7,FALSE))</f>
        <v/>
      </c>
      <c r="I28" s="250" t="s">
        <v>3064</v>
      </c>
      <c r="J28" s="250" t="str">
        <f>IF(D28="","",VLOOKUP(D28,登録データ!$A$3:$G$2500,6,FALSE))</f>
        <v/>
      </c>
      <c r="K28" s="250" t="s">
        <v>3066</v>
      </c>
      <c r="L28" s="143" t="s">
        <v>3067</v>
      </c>
      <c r="M28" s="165"/>
      <c r="N28" s="143" t="s">
        <v>3068</v>
      </c>
      <c r="O28" s="165"/>
      <c r="P28" s="143" t="s">
        <v>3069</v>
      </c>
      <c r="Q28" s="165"/>
      <c r="R28" s="150"/>
      <c r="S28" s="134"/>
      <c r="T28" s="171"/>
      <c r="Y28" s="142"/>
      <c r="Z28" s="142"/>
      <c r="AA28" s="64"/>
      <c r="AC28" s="142"/>
      <c r="AD28" s="64"/>
      <c r="AE28" s="142"/>
      <c r="AF28" s="64" t="str">
        <f>IF(AH28="","",RANK(AH28,$AH$18:$AH$42,1))</f>
        <v/>
      </c>
      <c r="AG28" s="64" t="e">
        <f>IF(COUNTIF($AH$18:AH28,AH28)=1,AF28,AF28+COUNTIF($AH$18:AH28,AH28)-1)</f>
        <v>#VALUE!</v>
      </c>
      <c r="AH28" s="142" t="str">
        <f>IF(OR(M27="",T26&lt;&gt;""),"",M27*60+O27+Q27/100)</f>
        <v/>
      </c>
      <c r="AP28" s="61"/>
      <c r="AQ28" s="139"/>
      <c r="AR28" s="139"/>
      <c r="AS28" s="139"/>
      <c r="AT28" s="139"/>
      <c r="AU28" s="139"/>
      <c r="AV28" s="139"/>
      <c r="AW28" s="139"/>
      <c r="AX28" s="272" t="str">
        <f t="shared" ref="AX28" si="16">IF($D28="","",IF($D28&lt;1500,0,1))</f>
        <v/>
      </c>
      <c r="AY28" s="272" t="str">
        <f t="shared" ref="AY28" si="17">IF($D28="","",IF(COUNTIF($D$16:$D$40,$D28)=1,0,1))</f>
        <v/>
      </c>
      <c r="AZ28" s="66" t="str">
        <f t="shared" si="5"/>
        <v/>
      </c>
    </row>
    <row r="29" spans="3:52" ht="18" customHeight="1" thickBot="1" x14ac:dyDescent="0.3">
      <c r="C29" s="246"/>
      <c r="D29" s="224"/>
      <c r="E29" s="136" t="str">
        <f>IF(D28="","",VLOOKUP(D28,登録データ!$A$3:$G$2500,2,FALSE))</f>
        <v/>
      </c>
      <c r="F29" s="241"/>
      <c r="G29" s="241"/>
      <c r="H29" s="241"/>
      <c r="I29" s="241"/>
      <c r="J29" s="241"/>
      <c r="K29" s="241"/>
      <c r="L29" s="136" t="s">
        <v>3072</v>
      </c>
      <c r="M29" s="148"/>
      <c r="N29" s="136" t="s">
        <v>3068</v>
      </c>
      <c r="O29" s="148"/>
      <c r="P29" s="136" t="s">
        <v>3069</v>
      </c>
      <c r="Q29" s="148"/>
      <c r="R29" s="148"/>
      <c r="S29" s="135"/>
      <c r="T29" s="171"/>
      <c r="Y29" s="142"/>
      <c r="AA29" s="64"/>
      <c r="AC29" s="142" t="str">
        <f>IF(AE29="","",RANK(AE29,$AE$17:$AE$42,1))</f>
        <v/>
      </c>
      <c r="AD29" s="64" t="e">
        <f>IF(COUNTIF($AE$17:AE29,AE29)=1,AC29,AC29+COUNTIF($AE$17:AE29,AE29)-1)</f>
        <v>#VALUE!</v>
      </c>
      <c r="AE29" s="142" t="str">
        <f>IF(OR(M28="",T28&lt;&gt;""),"",M28*60+O28+Q28/100)</f>
        <v/>
      </c>
      <c r="AF29" s="64"/>
      <c r="AG29" s="64"/>
      <c r="AH29" s="142"/>
      <c r="AP29" s="61"/>
      <c r="AQ29" s="139">
        <f>IF(D24="",0,IF(登録データ!$Q$58=0,0,IF(VLOOKUP(D24,登録データ!$A$3:$Z$2500,16,FALSE)=1,0,1)))</f>
        <v>0</v>
      </c>
      <c r="AR29" s="139">
        <f>IF(D24="",1,0)</f>
        <v>1</v>
      </c>
      <c r="AS29" s="139">
        <f>IF(E25="",1,0)</f>
        <v>1</v>
      </c>
      <c r="AT29" s="139">
        <f>IF(E24="",1,0)</f>
        <v>1</v>
      </c>
      <c r="AU29" s="139">
        <f>IF(G24="",1,0)</f>
        <v>1</v>
      </c>
      <c r="AV29" s="139">
        <f>IF(F24="",1,0)</f>
        <v>1</v>
      </c>
      <c r="AW29" s="139">
        <f>SUM(AR29:AV29)</f>
        <v>5</v>
      </c>
      <c r="AX29" s="271"/>
      <c r="AY29" s="271"/>
      <c r="AZ29" s="66" t="str">
        <f t="shared" si="5"/>
        <v/>
      </c>
    </row>
    <row r="30" spans="3:52" ht="18" customHeight="1" thickTop="1" x14ac:dyDescent="0.25">
      <c r="C30" s="275">
        <v>8</v>
      </c>
      <c r="D30" s="276"/>
      <c r="E30" s="139" t="str">
        <f>IF(D30="","",VLOOKUP(D30,登録データ!$A$3:$G$2500,3,FALSE))</f>
        <v/>
      </c>
      <c r="F30" s="250" t="str">
        <f>IF(D30="","",VLOOKUP(D30,登録データ!$A$3:$G$2500,4,FALSE))</f>
        <v/>
      </c>
      <c r="G30" s="250" t="str">
        <f>IF(D30="","",VLOOKUP(D30,登録データ!$A$3:$G$2500,5,FALSE))</f>
        <v/>
      </c>
      <c r="H30" s="250" t="str">
        <f>IF(D30="","",VLOOKUP(D30,登録データ!$A$3:$G$2500,7,FALSE))</f>
        <v/>
      </c>
      <c r="I30" s="250" t="s">
        <v>3064</v>
      </c>
      <c r="J30" s="250" t="str">
        <f>IF(D30="","",VLOOKUP(D30,登録データ!$A$3:$G$2500,6,FALSE))</f>
        <v/>
      </c>
      <c r="K30" s="250" t="s">
        <v>3066</v>
      </c>
      <c r="L30" s="143" t="s">
        <v>3067</v>
      </c>
      <c r="M30" s="165"/>
      <c r="N30" s="143" t="s">
        <v>3068</v>
      </c>
      <c r="O30" s="165"/>
      <c r="P30" s="143" t="s">
        <v>3069</v>
      </c>
      <c r="Q30" s="165"/>
      <c r="R30" s="150"/>
      <c r="S30" s="134"/>
      <c r="T30" s="171"/>
      <c r="Y30" s="142" t="s">
        <v>408</v>
      </c>
      <c r="Z30" s="142">
        <f>SUM(Z16:Z22)</f>
        <v>0</v>
      </c>
      <c r="AA30" s="64">
        <f>SUM(AA16:AA22)</f>
        <v>0</v>
      </c>
      <c r="AC30" s="142"/>
      <c r="AD30" s="64"/>
      <c r="AE30" s="142"/>
      <c r="AF30" s="64" t="str">
        <f>IF(AH30="","",RANK(AH30,$AH$18:$AH$42,1))</f>
        <v/>
      </c>
      <c r="AG30" s="64" t="e">
        <f>IF(COUNTIF($AH$18:AH30,AH30)=1,AF30,AF30+COUNTIF($AH$18:AH30,AH30)-1)</f>
        <v>#VALUE!</v>
      </c>
      <c r="AH30" s="142" t="str">
        <f>IF(OR(M29="",T28&lt;&gt;""),"",M29*60+O29+Q29/100)</f>
        <v/>
      </c>
      <c r="AP30" s="61"/>
      <c r="AQ30" s="139"/>
      <c r="AR30" s="139"/>
      <c r="AS30" s="139"/>
      <c r="AT30" s="139"/>
      <c r="AU30" s="139"/>
      <c r="AV30" s="139"/>
      <c r="AW30" s="139"/>
      <c r="AX30" s="272" t="str">
        <f t="shared" ref="AX30" si="18">IF($D30="","",IF($D30&lt;1500,0,1))</f>
        <v/>
      </c>
      <c r="AY30" s="272" t="str">
        <f t="shared" ref="AY30" si="19">IF($D30="","",IF(COUNTIF($D$16:$D$40,$D30)=1,0,1))</f>
        <v/>
      </c>
      <c r="AZ30" s="66" t="str">
        <f t="shared" si="5"/>
        <v/>
      </c>
    </row>
    <row r="31" spans="3:52" ht="18" customHeight="1" thickBot="1" x14ac:dyDescent="0.3">
      <c r="C31" s="246"/>
      <c r="D31" s="224"/>
      <c r="E31" s="136" t="str">
        <f>IF(D30="","",VLOOKUP(D30,登録データ!$A$3:$G$2500,2,FALSE))</f>
        <v/>
      </c>
      <c r="F31" s="241"/>
      <c r="G31" s="241"/>
      <c r="H31" s="241"/>
      <c r="I31" s="241"/>
      <c r="J31" s="241"/>
      <c r="K31" s="241"/>
      <c r="L31" s="136" t="s">
        <v>3072</v>
      </c>
      <c r="M31" s="148"/>
      <c r="N31" s="136" t="s">
        <v>3068</v>
      </c>
      <c r="O31" s="148"/>
      <c r="P31" s="136" t="s">
        <v>3069</v>
      </c>
      <c r="Q31" s="148"/>
      <c r="R31" s="148"/>
      <c r="S31" s="135"/>
      <c r="T31" s="171"/>
      <c r="Y31" s="142" t="s">
        <v>3112</v>
      </c>
      <c r="Z31" s="142">
        <f>COUNT(Z16:Z22)</f>
        <v>0</v>
      </c>
      <c r="AA31" s="142">
        <f>COUNT(AA16:AA22)</f>
        <v>0</v>
      </c>
      <c r="AC31" s="142" t="str">
        <f>IF(AE31="","",RANK(AE31,$AE$17:$AE$42,1))</f>
        <v/>
      </c>
      <c r="AD31" s="64" t="e">
        <f>IF(COUNTIF($AE$17:AE31,AE31)=1,AC31,AC31+COUNTIF($AE$17:AE31,AE31)-1)</f>
        <v>#VALUE!</v>
      </c>
      <c r="AE31" s="142" t="str">
        <f>IF(OR(M30="",T30&lt;&gt;""),"",M30*60+O30+Q30/100)</f>
        <v/>
      </c>
      <c r="AF31" s="64"/>
      <c r="AG31" s="64"/>
      <c r="AH31" s="142"/>
      <c r="AP31" s="61"/>
      <c r="AQ31" s="139">
        <f>IF(D26="",0,IF(登録データ!$Q$58=0,0,IF(VLOOKUP(D26,登録データ!$A$3:$Z$2500,16,FALSE)=1,0,1)))</f>
        <v>0</v>
      </c>
      <c r="AR31" s="139">
        <f>IF(D26="",1,0)</f>
        <v>1</v>
      </c>
      <c r="AS31" s="139">
        <f>IF(E27="",1,0)</f>
        <v>1</v>
      </c>
      <c r="AT31" s="139">
        <f>IF(E26="",1,0)</f>
        <v>1</v>
      </c>
      <c r="AU31" s="139">
        <f>IF(G26="",1,0)</f>
        <v>1</v>
      </c>
      <c r="AV31" s="139">
        <f>IF(F26="",1,0)</f>
        <v>1</v>
      </c>
      <c r="AW31" s="139">
        <f>SUM(AR31:AV31)</f>
        <v>5</v>
      </c>
      <c r="AX31" s="271"/>
      <c r="AY31" s="271"/>
      <c r="AZ31" s="66" t="str">
        <f t="shared" si="5"/>
        <v/>
      </c>
    </row>
    <row r="32" spans="3:52" ht="18" customHeight="1" thickTop="1" x14ac:dyDescent="0.25">
      <c r="C32" s="275">
        <v>9</v>
      </c>
      <c r="D32" s="276"/>
      <c r="E32" s="139" t="str">
        <f>IF(D32="","",VLOOKUP(D32,登録データ!$A$3:$G$2500,3,FALSE))</f>
        <v/>
      </c>
      <c r="F32" s="250" t="str">
        <f>IF(D32="","",VLOOKUP(D32,登録データ!$A$3:$G$2500,4,FALSE))</f>
        <v/>
      </c>
      <c r="G32" s="250" t="str">
        <f>IF(D32="","",VLOOKUP(D32,登録データ!$A$3:$G$2500,5,FALSE))</f>
        <v/>
      </c>
      <c r="H32" s="250" t="str">
        <f>IF(D32="","",VLOOKUP(D32,登録データ!$A$3:$G$2500,7,FALSE))</f>
        <v/>
      </c>
      <c r="I32" s="250" t="s">
        <v>3064</v>
      </c>
      <c r="J32" s="250" t="str">
        <f>IF(D32="","",VLOOKUP(D32,登録データ!$A$3:$G$2500,6,FALSE))</f>
        <v/>
      </c>
      <c r="K32" s="250" t="s">
        <v>3066</v>
      </c>
      <c r="L32" s="143" t="s">
        <v>3067</v>
      </c>
      <c r="M32" s="165"/>
      <c r="N32" s="143" t="s">
        <v>3068</v>
      </c>
      <c r="O32" s="165"/>
      <c r="P32" s="143" t="s">
        <v>3069</v>
      </c>
      <c r="Q32" s="165"/>
      <c r="R32" s="150"/>
      <c r="S32" s="134"/>
      <c r="T32" s="171"/>
      <c r="Y32" s="142" t="s">
        <v>3113</v>
      </c>
      <c r="Z32" s="142" t="e">
        <f>Z30/Z31</f>
        <v>#DIV/0!</v>
      </c>
      <c r="AA32" s="142" t="e">
        <f>AA30/AA31</f>
        <v>#DIV/0!</v>
      </c>
      <c r="AC32" s="142"/>
      <c r="AD32" s="64"/>
      <c r="AE32" s="142"/>
      <c r="AF32" s="64" t="str">
        <f>IF(AH32="","",RANK(AH32,$AH$18:$AH$42,1))</f>
        <v/>
      </c>
      <c r="AG32" s="64" t="e">
        <f>IF(COUNTIF($AH$18:AH32,AH32)=1,AF32,AF32+COUNTIF($AH$18:AH32,AH32)-1)</f>
        <v>#VALUE!</v>
      </c>
      <c r="AH32" s="142" t="str">
        <f>IF(OR(M31="",T30&lt;&gt;""),"",M31*60+O31+Q31/100)</f>
        <v/>
      </c>
      <c r="AP32" s="61"/>
      <c r="AQ32" s="139"/>
      <c r="AR32" s="139"/>
      <c r="AS32" s="139"/>
      <c r="AT32" s="139"/>
      <c r="AU32" s="139"/>
      <c r="AV32" s="139"/>
      <c r="AW32" s="139"/>
      <c r="AX32" s="272" t="str">
        <f t="shared" ref="AX32" si="20">IF($D32="","",IF($D32&lt;1500,0,1))</f>
        <v/>
      </c>
      <c r="AY32" s="272" t="str">
        <f t="shared" ref="AY32" si="21">IF($D32="","",IF(COUNTIF($D$16:$D$40,$D32)=1,0,1))</f>
        <v/>
      </c>
      <c r="AZ32" s="66" t="str">
        <f t="shared" si="5"/>
        <v/>
      </c>
    </row>
    <row r="33" spans="3:52" ht="18" customHeight="1" thickBot="1" x14ac:dyDescent="0.3">
      <c r="C33" s="246"/>
      <c r="D33" s="224"/>
      <c r="E33" s="136" t="str">
        <f>IF(D32="","",VLOOKUP(D32,登録データ!$A$3:$G$2500,2,FALSE))</f>
        <v/>
      </c>
      <c r="F33" s="241"/>
      <c r="G33" s="241"/>
      <c r="H33" s="241"/>
      <c r="I33" s="241"/>
      <c r="J33" s="241"/>
      <c r="K33" s="241"/>
      <c r="L33" s="136" t="s">
        <v>3072</v>
      </c>
      <c r="M33" s="148"/>
      <c r="N33" s="136" t="s">
        <v>3068</v>
      </c>
      <c r="O33" s="148"/>
      <c r="P33" s="136" t="s">
        <v>3069</v>
      </c>
      <c r="Q33" s="148"/>
      <c r="R33" s="148"/>
      <c r="S33" s="135"/>
      <c r="T33" s="171"/>
      <c r="Y33" s="142"/>
      <c r="AA33" s="64"/>
      <c r="AC33" s="142" t="str">
        <f>IF(AE33="","",RANK(AE33,$AE$17:$AE$42,1))</f>
        <v/>
      </c>
      <c r="AD33" s="64" t="e">
        <f>IF(COUNTIF($AE$17:AE33,AE33)=1,AC33,AC33+COUNTIF($AE$17:AE33,AE33)-1)</f>
        <v>#VALUE!</v>
      </c>
      <c r="AE33" s="142" t="str">
        <f>IF(OR(M32="",T32&lt;&gt;""),"",M32*60+O32+Q32/100)</f>
        <v/>
      </c>
      <c r="AF33" s="64"/>
      <c r="AG33" s="64"/>
      <c r="AH33" s="142"/>
      <c r="AP33" s="61"/>
      <c r="AQ33" s="139">
        <f>IF(D28="",0,IF(登録データ!$Q$58=0,0,IF(VLOOKUP(D28,登録データ!$A$3:$Z$2500,16,FALSE)=1,0,1)))</f>
        <v>0</v>
      </c>
      <c r="AR33" s="139">
        <f>IF(D28="",1,0)</f>
        <v>1</v>
      </c>
      <c r="AS33" s="139">
        <f>IF(E29="",1,0)</f>
        <v>1</v>
      </c>
      <c r="AT33" s="139">
        <f>IF(E28="",1,0)</f>
        <v>1</v>
      </c>
      <c r="AU33" s="139">
        <f>IF(G28="",1,0)</f>
        <v>1</v>
      </c>
      <c r="AV33" s="139">
        <f>IF(F28="",1,0)</f>
        <v>1</v>
      </c>
      <c r="AW33" s="139">
        <f>SUM(AR33:AV33)</f>
        <v>5</v>
      </c>
      <c r="AX33" s="271"/>
      <c r="AY33" s="271"/>
      <c r="AZ33" s="66" t="str">
        <f t="shared" si="5"/>
        <v/>
      </c>
    </row>
    <row r="34" spans="3:52" ht="18" customHeight="1" thickTop="1" x14ac:dyDescent="0.25">
      <c r="C34" s="275">
        <v>10</v>
      </c>
      <c r="D34" s="223"/>
      <c r="E34" s="139" t="str">
        <f>IF(D34="","",VLOOKUP(D34,登録データ!$A$3:$G$2500,3,FALSE))</f>
        <v/>
      </c>
      <c r="F34" s="250" t="str">
        <f>IF(D34="","",VLOOKUP(D34,登録データ!$A$3:$G$2500,4,FALSE))</f>
        <v/>
      </c>
      <c r="G34" s="250" t="str">
        <f>IF(D34="","",VLOOKUP(D34,登録データ!$A$3:$G$2500,5,FALSE))</f>
        <v/>
      </c>
      <c r="H34" s="250" t="str">
        <f>IF(D34="","",VLOOKUP(D34,登録データ!$A$3:$G$2500,7,FALSE))</f>
        <v/>
      </c>
      <c r="I34" s="250" t="s">
        <v>3064</v>
      </c>
      <c r="J34" s="250" t="str">
        <f>IF(D34="","",VLOOKUP(D34,登録データ!$A$3:$G$2500,6,FALSE))</f>
        <v/>
      </c>
      <c r="K34" s="250" t="s">
        <v>3066</v>
      </c>
      <c r="L34" s="143" t="s">
        <v>3067</v>
      </c>
      <c r="M34" s="165"/>
      <c r="N34" s="143" t="s">
        <v>3068</v>
      </c>
      <c r="O34" s="165"/>
      <c r="P34" s="143" t="s">
        <v>3069</v>
      </c>
      <c r="Q34" s="165"/>
      <c r="R34" s="150"/>
      <c r="S34" s="134"/>
      <c r="T34" s="171"/>
      <c r="Y34" s="142" t="s">
        <v>3114</v>
      </c>
      <c r="Z34" s="142" t="e">
        <f>QUOTIENT(Z32,60)</f>
        <v>#DIV/0!</v>
      </c>
      <c r="AA34" s="142" t="e">
        <f>QUOTIENT(AA32,60)</f>
        <v>#DIV/0!</v>
      </c>
      <c r="AC34" s="142"/>
      <c r="AD34" s="64"/>
      <c r="AE34" s="142"/>
      <c r="AF34" s="64" t="str">
        <f>IF(AH34="","",RANK(AH34,$AH$18:$AH$42,1))</f>
        <v/>
      </c>
      <c r="AG34" s="64" t="e">
        <f>IF(COUNTIF($AH$18:AH34,AH34)=1,AF34,AF34+COUNTIF($AH$18:AH34,AH34)-1)</f>
        <v>#VALUE!</v>
      </c>
      <c r="AH34" s="142" t="str">
        <f>IF(OR(M33="",T32&lt;&gt;""),"",M33*60+O33+Q33/100)</f>
        <v/>
      </c>
      <c r="AP34" s="61"/>
      <c r="AQ34" s="139"/>
      <c r="AR34" s="139"/>
      <c r="AS34" s="139"/>
      <c r="AT34" s="139"/>
      <c r="AU34" s="139"/>
      <c r="AV34" s="139"/>
      <c r="AW34" s="139"/>
      <c r="AX34" s="272" t="str">
        <f t="shared" ref="AX34" si="22">IF($D34="","",IF($D34&lt;1500,0,1))</f>
        <v/>
      </c>
      <c r="AY34" s="272" t="str">
        <f t="shared" ref="AY34" si="23">IF($D34="","",IF(COUNTIF($D$16:$D$40,$D34)=1,0,1))</f>
        <v/>
      </c>
      <c r="AZ34" s="66" t="str">
        <f t="shared" si="5"/>
        <v/>
      </c>
    </row>
    <row r="35" spans="3:52" ht="18" customHeight="1" thickBot="1" x14ac:dyDescent="0.3">
      <c r="C35" s="246"/>
      <c r="D35" s="224"/>
      <c r="E35" s="136" t="str">
        <f>IF(D34="","",VLOOKUP(D34,登録データ!$A$3:$G$2500,2,FALSE))</f>
        <v/>
      </c>
      <c r="F35" s="241"/>
      <c r="G35" s="241"/>
      <c r="H35" s="241"/>
      <c r="I35" s="241"/>
      <c r="J35" s="241"/>
      <c r="K35" s="241"/>
      <c r="L35" s="136" t="s">
        <v>3072</v>
      </c>
      <c r="M35" s="148"/>
      <c r="N35" s="136" t="s">
        <v>3068</v>
      </c>
      <c r="O35" s="148"/>
      <c r="P35" s="136" t="s">
        <v>3069</v>
      </c>
      <c r="Q35" s="148"/>
      <c r="R35" s="148"/>
      <c r="S35" s="135"/>
      <c r="T35" s="171"/>
      <c r="Y35" s="142" t="s">
        <v>3115</v>
      </c>
      <c r="Z35" s="142" t="e">
        <f>MOD(Z32,60)</f>
        <v>#DIV/0!</v>
      </c>
      <c r="AA35" s="142" t="e">
        <f>MOD(AA32,60)</f>
        <v>#DIV/0!</v>
      </c>
      <c r="AC35" s="142" t="str">
        <f>IF(AE35="","",RANK(AE35,$AE$17:$AE$42,1))</f>
        <v/>
      </c>
      <c r="AD35" s="64" t="e">
        <f>IF(COUNTIF($AE$17:AE35,AE35)=1,AC35,AC35+COUNTIF($AE$17:AE35,AE35)-1)</f>
        <v>#VALUE!</v>
      </c>
      <c r="AE35" s="142" t="str">
        <f>IF(OR(M34="",T34&lt;&gt;""),"",M34*60+O34+Q34/100)</f>
        <v/>
      </c>
      <c r="AF35" s="64"/>
      <c r="AG35" s="64"/>
      <c r="AH35" s="142"/>
      <c r="AP35" s="61"/>
      <c r="AQ35" s="139">
        <f>IF(D30="",0,IF(登録データ!$Q$58=0,0,IF(VLOOKUP(D30,登録データ!$A$3:$Z$2500,16,FALSE)=1,0,1)))</f>
        <v>0</v>
      </c>
      <c r="AR35" s="139">
        <f>IF(D30="",1,0)</f>
        <v>1</v>
      </c>
      <c r="AS35" s="139">
        <f>IF(E31="",1,0)</f>
        <v>1</v>
      </c>
      <c r="AT35" s="139">
        <f>IF(E30="",1,0)</f>
        <v>1</v>
      </c>
      <c r="AU35" s="139">
        <f>IF(G30="",1,0)</f>
        <v>1</v>
      </c>
      <c r="AV35" s="139">
        <f>IF(F30="",1,0)</f>
        <v>1</v>
      </c>
      <c r="AW35" s="139">
        <f>SUM(AR35:AV35)</f>
        <v>5</v>
      </c>
      <c r="AX35" s="271"/>
      <c r="AY35" s="271"/>
      <c r="AZ35" s="66" t="str">
        <f t="shared" si="5"/>
        <v/>
      </c>
    </row>
    <row r="36" spans="3:52" ht="18" customHeight="1" thickTop="1" x14ac:dyDescent="0.25">
      <c r="C36" s="275">
        <v>11</v>
      </c>
      <c r="D36" s="223"/>
      <c r="E36" s="139" t="str">
        <f>IF(D36="","",VLOOKUP(D36,登録データ!$A$3:$G$2500,3,FALSE))</f>
        <v/>
      </c>
      <c r="F36" s="250" t="str">
        <f>IF(D36="","",VLOOKUP(D36,登録データ!$A$3:$G$2500,4,FALSE))</f>
        <v/>
      </c>
      <c r="G36" s="250" t="str">
        <f>IF(D36="","",VLOOKUP(D36,登録データ!$A$3:$G$2500,5,FALSE))</f>
        <v/>
      </c>
      <c r="H36" s="250" t="str">
        <f>IF(D36="","",VLOOKUP(D36,登録データ!$A$3:$G$2500,7,FALSE))</f>
        <v/>
      </c>
      <c r="I36" s="250" t="s">
        <v>3064</v>
      </c>
      <c r="J36" s="250" t="str">
        <f>IF(D36="","",VLOOKUP(D36,登録データ!$A$3:$G$2500,6,FALSE))</f>
        <v/>
      </c>
      <c r="K36" s="250" t="s">
        <v>3066</v>
      </c>
      <c r="L36" s="143" t="s">
        <v>3067</v>
      </c>
      <c r="M36" s="165"/>
      <c r="N36" s="143" t="s">
        <v>3068</v>
      </c>
      <c r="O36" s="165"/>
      <c r="P36" s="143" t="s">
        <v>3069</v>
      </c>
      <c r="Q36" s="165"/>
      <c r="R36" s="150"/>
      <c r="S36" s="134"/>
      <c r="T36" s="171"/>
      <c r="Y36" s="142" t="s">
        <v>3116</v>
      </c>
      <c r="Z36" s="142" t="e">
        <f>Z35*100</f>
        <v>#DIV/0!</v>
      </c>
      <c r="AA36" s="142" t="e">
        <f>AA35*100</f>
        <v>#DIV/0!</v>
      </c>
      <c r="AC36" s="142"/>
      <c r="AD36" s="64"/>
      <c r="AE36" s="142"/>
      <c r="AF36" s="64" t="str">
        <f>IF(AH36="","",RANK(AH36,$AH$18:$AH$42,1))</f>
        <v/>
      </c>
      <c r="AG36" s="64" t="e">
        <f>IF(COUNTIF($AH$18:AH36,AH36)=1,AF36,AF36+COUNTIF($AH$18:AH36,AH36)-1)</f>
        <v>#VALUE!</v>
      </c>
      <c r="AH36" s="142" t="str">
        <f>IF(OR(M35="",T34&lt;&gt;""),"",M35*60+O35+Q35/100)</f>
        <v/>
      </c>
      <c r="AP36" s="61"/>
      <c r="AQ36" s="139"/>
      <c r="AR36" s="139"/>
      <c r="AS36" s="139"/>
      <c r="AT36" s="139"/>
      <c r="AU36" s="139"/>
      <c r="AV36" s="139"/>
      <c r="AW36" s="139"/>
      <c r="AX36" s="272" t="str">
        <f t="shared" ref="AX36" si="24">IF($D36="","",IF($D36&lt;1500,0,1))</f>
        <v/>
      </c>
      <c r="AY36" s="272" t="str">
        <f t="shared" ref="AY36" si="25">IF($D36="","",IF(COUNTIF($D$16:$D$40,$D36)=1,0,1))</f>
        <v/>
      </c>
      <c r="AZ36" s="66" t="str">
        <f t="shared" si="5"/>
        <v/>
      </c>
    </row>
    <row r="37" spans="3:52" ht="18" customHeight="1" thickBot="1" x14ac:dyDescent="0.3">
      <c r="C37" s="246"/>
      <c r="D37" s="224"/>
      <c r="E37" s="136" t="str">
        <f>IF(D36="","",VLOOKUP(D36,登録データ!$A$3:$G$2500,2,FALSE))</f>
        <v/>
      </c>
      <c r="F37" s="241"/>
      <c r="G37" s="241"/>
      <c r="H37" s="241"/>
      <c r="I37" s="241"/>
      <c r="J37" s="241"/>
      <c r="K37" s="241"/>
      <c r="L37" s="136" t="s">
        <v>3072</v>
      </c>
      <c r="M37" s="148"/>
      <c r="N37" s="136" t="s">
        <v>3068</v>
      </c>
      <c r="O37" s="148"/>
      <c r="P37" s="136" t="s">
        <v>3069</v>
      </c>
      <c r="Q37" s="148"/>
      <c r="R37" s="148"/>
      <c r="S37" s="135"/>
      <c r="T37" s="171"/>
      <c r="Y37" s="142" t="s">
        <v>3117</v>
      </c>
      <c r="Z37" s="65" t="e">
        <f>ROUNDUP(Z36,0)</f>
        <v>#DIV/0!</v>
      </c>
      <c r="AA37" s="65" t="e">
        <f>ROUNDUP(AA36,0)</f>
        <v>#DIV/0!</v>
      </c>
      <c r="AC37" s="142" t="str">
        <f>IF(AE37="","",RANK(AE37,$AE$17:$AE$42,1))</f>
        <v/>
      </c>
      <c r="AD37" s="64" t="e">
        <f>IF(COUNTIF($AE$17:AE37,AE37)=1,AC37,AC37+COUNTIF($AE$17:AE37,AE37)-1)</f>
        <v>#VALUE!</v>
      </c>
      <c r="AE37" s="142" t="str">
        <f>IF(OR(M36="",T36&lt;&gt;""),"",M36*60+O36+Q36/100)</f>
        <v/>
      </c>
      <c r="AF37" s="64"/>
      <c r="AG37" s="64"/>
      <c r="AH37" s="142"/>
      <c r="AP37" s="61"/>
      <c r="AQ37" s="139">
        <f>IF(D32="",0,IF(登録データ!$Q$58=0,0,IF(VLOOKUP(D32,登録データ!$A$3:$Z$2500,16,FALSE)=1,0,1)))</f>
        <v>0</v>
      </c>
      <c r="AR37" s="139">
        <f>IF(D32="",1,0)</f>
        <v>1</v>
      </c>
      <c r="AS37" s="139">
        <f>IF(E33="",1,0)</f>
        <v>1</v>
      </c>
      <c r="AT37" s="139">
        <f>IF(E32="",1,0)</f>
        <v>1</v>
      </c>
      <c r="AU37" s="139">
        <f>IF(G32="",1,0)</f>
        <v>1</v>
      </c>
      <c r="AV37" s="139">
        <f>IF(F32="",1,0)</f>
        <v>1</v>
      </c>
      <c r="AW37" s="139">
        <f>SUM(AR37:AV37)</f>
        <v>5</v>
      </c>
      <c r="AX37" s="271"/>
      <c r="AY37" s="271"/>
      <c r="AZ37" s="66" t="str">
        <f t="shared" si="5"/>
        <v/>
      </c>
    </row>
    <row r="38" spans="3:52" ht="18" customHeight="1" thickTop="1" x14ac:dyDescent="0.25">
      <c r="C38" s="275">
        <v>12</v>
      </c>
      <c r="D38" s="223"/>
      <c r="E38" s="139" t="str">
        <f>IF(D38="","",VLOOKUP(D38,登録データ!$A$3:$G$2500,3,FALSE))</f>
        <v/>
      </c>
      <c r="F38" s="250" t="str">
        <f>IF(D38="","",VLOOKUP(D38,登録データ!$A$3:$G$2500,4,FALSE))</f>
        <v/>
      </c>
      <c r="G38" s="250" t="str">
        <f>IF(D38="","",VLOOKUP(D38,登録データ!$A$3:$G$2500,5,FALSE))</f>
        <v/>
      </c>
      <c r="H38" s="250" t="str">
        <f>IF(D38="","",VLOOKUP(D38,登録データ!$A$3:$G$2500,7,FALSE))</f>
        <v/>
      </c>
      <c r="I38" s="250" t="s">
        <v>3064</v>
      </c>
      <c r="J38" s="250" t="str">
        <f>IF(D38="","",VLOOKUP(D38,登録データ!$A$3:$G$2500,6,FALSE))</f>
        <v/>
      </c>
      <c r="K38" s="250" t="s">
        <v>3066</v>
      </c>
      <c r="L38" s="143" t="s">
        <v>3067</v>
      </c>
      <c r="M38" s="165"/>
      <c r="N38" s="143" t="s">
        <v>3068</v>
      </c>
      <c r="O38" s="165"/>
      <c r="P38" s="143" t="s">
        <v>3069</v>
      </c>
      <c r="Q38" s="165"/>
      <c r="R38" s="150"/>
      <c r="S38" s="134"/>
      <c r="T38" s="171"/>
      <c r="Y38" s="142" t="s">
        <v>3118</v>
      </c>
      <c r="Z38" s="142" t="e">
        <f>IF(Z37&gt;1000,LEFT(Z37,2),IF(Z37=1000,LEFT(Z37,2),IF(Z37&gt;100,LEFT(Z37,1),IF(Z37=100,LEFT(Z37,1),0))))</f>
        <v>#DIV/0!</v>
      </c>
      <c r="AA38" s="142" t="e">
        <f>IF(AA37&gt;1000,LEFT(AA37,2),IF(AA37=1000,LEFT(AA37,2),IF(AA37&gt;100,LEFT(AA37,1),IF(AA37=100,LEFT(AA37,1),0))))</f>
        <v>#DIV/0!</v>
      </c>
      <c r="AC38" s="142"/>
      <c r="AD38" s="64"/>
      <c r="AE38" s="142"/>
      <c r="AF38" s="64" t="str">
        <f>IF(AH38="","",RANK(AH38,$AH$18:$AH$42,1))</f>
        <v/>
      </c>
      <c r="AG38" s="64" t="e">
        <f>IF(COUNTIF($AH$18:AH38,AH38)=1,AF38,AF38+COUNTIF($AH$18:AH38,AH38)-1)</f>
        <v>#VALUE!</v>
      </c>
      <c r="AH38" s="142" t="str">
        <f>IF(OR(M37="",T36&lt;&gt;""),"",M37*60+O37+Q37/100)</f>
        <v/>
      </c>
      <c r="AP38" s="61"/>
      <c r="AQ38" s="139"/>
      <c r="AR38" s="139"/>
      <c r="AS38" s="139"/>
      <c r="AT38" s="139"/>
      <c r="AU38" s="139"/>
      <c r="AV38" s="139"/>
      <c r="AW38" s="139"/>
      <c r="AX38" s="272" t="str">
        <f t="shared" ref="AX38" si="26">IF($D38="","",IF($D38&lt;1500,0,1))</f>
        <v/>
      </c>
      <c r="AY38" s="272" t="str">
        <f t="shared" ref="AY38" si="27">IF($D38="","",IF(COUNTIF($D$16:$D$40,$D38)=1,0,1))</f>
        <v/>
      </c>
      <c r="AZ38" s="66" t="str">
        <f t="shared" si="5"/>
        <v/>
      </c>
    </row>
    <row r="39" spans="3:52" ht="18" customHeight="1" thickBot="1" x14ac:dyDescent="0.3">
      <c r="C39" s="246"/>
      <c r="D39" s="224"/>
      <c r="E39" s="136" t="str">
        <f>IF(D38="","",VLOOKUP(D38,登録データ!$A$3:$G$2500,2,FALSE))</f>
        <v/>
      </c>
      <c r="F39" s="241"/>
      <c r="G39" s="241"/>
      <c r="H39" s="241"/>
      <c r="I39" s="241"/>
      <c r="J39" s="241"/>
      <c r="K39" s="241"/>
      <c r="L39" s="136" t="s">
        <v>3072</v>
      </c>
      <c r="M39" s="148"/>
      <c r="N39" s="136" t="s">
        <v>3068</v>
      </c>
      <c r="O39" s="148"/>
      <c r="P39" s="136" t="s">
        <v>3069</v>
      </c>
      <c r="Q39" s="148"/>
      <c r="R39" s="148"/>
      <c r="S39" s="135"/>
      <c r="T39" s="171"/>
      <c r="Y39" s="142" t="s">
        <v>3119</v>
      </c>
      <c r="Z39" s="65" t="e">
        <f>IF(Z37&gt;1000,RIGHT(Z37,2),IF(Z37=1000,RIGHT(Z37,2),IF(Z37&gt;100,RIGHT(Z37,2),IF(Z37=100,RIGHT(Z37,2),IF(Z37&gt;10,RIGHT(Z37,2),IF(Z37=10,RIGHT(Z37,2),Z37+100))))))</f>
        <v>#DIV/0!</v>
      </c>
      <c r="AA39" s="65" t="e">
        <f>IF(AA37&gt;1000,RIGHT(AA37,2),IF(AA37=1000,RIGHT(AA37,2),IF(AA37&gt;100,RIGHT(AA37,2),IF(AA37=100,RIGHT(AA37,2),IF(AA37&gt;10,RIGHT(AA37,2),IF(AA37=10,RIGHT(AA37,2),AA37+100))))))</f>
        <v>#DIV/0!</v>
      </c>
      <c r="AC39" s="142" t="str">
        <f>IF(AE39="","",RANK(AE39,$AE$17:$AE$42,1))</f>
        <v/>
      </c>
      <c r="AD39" s="64" t="e">
        <f>IF(COUNTIF($AE$17:AE39,AE39)=1,AC39,AC39+COUNTIF($AE$17:AE39,AE39)-1)</f>
        <v>#VALUE!</v>
      </c>
      <c r="AE39" s="142" t="str">
        <f>IF(OR(M38="",T38&lt;&gt;""),"",M38*60+O38+Q38/100)</f>
        <v/>
      </c>
      <c r="AF39" s="64"/>
      <c r="AG39" s="64"/>
      <c r="AH39" s="142"/>
      <c r="AP39" s="61"/>
      <c r="AQ39" s="139">
        <f>IF(D34="",0,IF(登録データ!$Q$58=0,0,IF(VLOOKUP(D34,登録データ!$A$3:$Z$2500,16,FALSE)=1,0,1)))</f>
        <v>0</v>
      </c>
      <c r="AR39" s="139">
        <f>IF(D34="",1,0)</f>
        <v>1</v>
      </c>
      <c r="AS39" s="139">
        <f>IF(E35="",1,0)</f>
        <v>1</v>
      </c>
      <c r="AT39" s="139">
        <f>IF(E34="",1,0)</f>
        <v>1</v>
      </c>
      <c r="AU39" s="139">
        <f>IF(G34="",1,0)</f>
        <v>1</v>
      </c>
      <c r="AV39" s="139">
        <f>IF(F34="",1,0)</f>
        <v>1</v>
      </c>
      <c r="AW39" s="139">
        <f>SUM(AR39:AV39)</f>
        <v>5</v>
      </c>
      <c r="AX39" s="271"/>
      <c r="AY39" s="271"/>
      <c r="AZ39" s="66" t="str">
        <f t="shared" si="5"/>
        <v/>
      </c>
    </row>
    <row r="40" spans="3:52" ht="18" customHeight="1" thickTop="1" x14ac:dyDescent="0.25">
      <c r="C40" s="275">
        <v>13</v>
      </c>
      <c r="D40" s="223"/>
      <c r="E40" s="139" t="str">
        <f>IF(D40="","",VLOOKUP(D40,登録データ!$A$3:$G$2500,3,FALSE))</f>
        <v/>
      </c>
      <c r="F40" s="250" t="str">
        <f>IF(D40="","",VLOOKUP(D40,登録データ!$A$3:$G$2500,4,FALSE))</f>
        <v/>
      </c>
      <c r="G40" s="250" t="str">
        <f>IF(D40="","",VLOOKUP(D40,登録データ!$A$3:$G$2500,5,FALSE))</f>
        <v/>
      </c>
      <c r="H40" s="250" t="str">
        <f>IF(D40="","",VLOOKUP(D40,登録データ!$A$3:$G$2500,7,FALSE))</f>
        <v/>
      </c>
      <c r="I40" s="250" t="s">
        <v>3064</v>
      </c>
      <c r="J40" s="250" t="str">
        <f>IF(D40="","",VLOOKUP(D40,登録データ!$A$3:$G$2500,6,FALSE))</f>
        <v/>
      </c>
      <c r="K40" s="250" t="s">
        <v>3066</v>
      </c>
      <c r="L40" s="143" t="s">
        <v>3067</v>
      </c>
      <c r="M40" s="165"/>
      <c r="N40" s="143" t="s">
        <v>3068</v>
      </c>
      <c r="O40" s="165"/>
      <c r="P40" s="143" t="s">
        <v>3069</v>
      </c>
      <c r="Q40" s="165"/>
      <c r="R40" s="150"/>
      <c r="S40" s="134"/>
      <c r="T40" s="171"/>
      <c r="Y40" s="142" t="s">
        <v>3120</v>
      </c>
      <c r="Z40" s="142" t="e">
        <f>IF(Z39&gt;100,RIGHT(Z39,2),IF(Z39=100,RIGHT(Z39,2),Z39))</f>
        <v>#DIV/0!</v>
      </c>
      <c r="AA40" s="142" t="e">
        <f>IF(AA39&gt;100,RIGHT(AA39,2),IF(AA39=100,RIGHT(AA39,2),AA39))</f>
        <v>#DIV/0!</v>
      </c>
      <c r="AC40" s="142"/>
      <c r="AD40" s="64"/>
      <c r="AE40" s="142"/>
      <c r="AF40" s="64" t="str">
        <f>IF(AH40="","",RANK(AH40,$AH$18:$AH$42,1))</f>
        <v/>
      </c>
      <c r="AG40" s="64" t="e">
        <f>IF(COUNTIF($AH$18:AH40,AH40)=1,AF40,AF40+COUNTIF($AH$18:AH40,AH40)-1)</f>
        <v>#VALUE!</v>
      </c>
      <c r="AH40" s="142" t="str">
        <f>IF(OR(M39="",T38&lt;&gt;""),"",M39*60+O39+Q39/100)</f>
        <v/>
      </c>
      <c r="AP40" s="61"/>
      <c r="AQ40" s="139"/>
      <c r="AR40" s="139"/>
      <c r="AS40" s="139"/>
      <c r="AT40" s="139"/>
      <c r="AU40" s="139"/>
      <c r="AV40" s="139"/>
      <c r="AW40" s="139"/>
      <c r="AX40" s="272" t="str">
        <f t="shared" ref="AX40" si="28">IF($D40="","",IF($D40&lt;1500,0,1))</f>
        <v/>
      </c>
      <c r="AY40" s="272" t="str">
        <f t="shared" ref="AY40" si="29">IF($D40="","",IF(COUNTIF($D$16:$D$40,$D40)=1,0,1))</f>
        <v/>
      </c>
      <c r="AZ40" s="66" t="str">
        <f t="shared" si="5"/>
        <v/>
      </c>
    </row>
    <row r="41" spans="3:52" ht="18" customHeight="1" thickBot="1" x14ac:dyDescent="0.3">
      <c r="C41" s="243"/>
      <c r="D41" s="244"/>
      <c r="E41" s="138" t="str">
        <f>IF(D40="","",VLOOKUP(D40,登録データ!$A$3:$G$2500,2,FALSE))</f>
        <v/>
      </c>
      <c r="F41" s="245"/>
      <c r="G41" s="245"/>
      <c r="H41" s="245"/>
      <c r="I41" s="245"/>
      <c r="J41" s="245"/>
      <c r="K41" s="245"/>
      <c r="L41" s="138" t="s">
        <v>3072</v>
      </c>
      <c r="M41" s="149"/>
      <c r="N41" s="138" t="s">
        <v>3068</v>
      </c>
      <c r="O41" s="149"/>
      <c r="P41" s="138" t="s">
        <v>3069</v>
      </c>
      <c r="Q41" s="149"/>
      <c r="R41" s="149"/>
      <c r="S41" s="137"/>
      <c r="T41" s="171"/>
      <c r="AC41" s="142" t="str">
        <f>IF(AE41="","",RANK(AE41,$AE$17:$AE$42,1))</f>
        <v/>
      </c>
      <c r="AD41" s="64" t="e">
        <f>IF(COUNTIF($AE$17:AE41,AE41)=1,AC41,AC41+COUNTIF($AE$17:AE41,AE41)-1)</f>
        <v>#VALUE!</v>
      </c>
      <c r="AE41" s="142" t="str">
        <f>IF(OR(M40="",T40&lt;&gt;""),"",M40*60+O40+Q40/100)</f>
        <v/>
      </c>
      <c r="AF41" s="64"/>
      <c r="AG41" s="64"/>
      <c r="AH41" s="142"/>
      <c r="AP41" s="61"/>
      <c r="AQ41" s="139">
        <f>IF(D36="",0,IF(登録データ!$Q$58=0,0,IF(VLOOKUP(D36,登録データ!$A$3:$Z$2500,16,FALSE)=1,0,1)))</f>
        <v>0</v>
      </c>
      <c r="AR41" s="139">
        <f>IF(D36="",1,0)</f>
        <v>1</v>
      </c>
      <c r="AS41" s="139">
        <f>IF(E37="",1,0)</f>
        <v>1</v>
      </c>
      <c r="AT41" s="139">
        <f>IF(E36="",1,0)</f>
        <v>1</v>
      </c>
      <c r="AU41" s="139">
        <f>IF(G36="",1,0)</f>
        <v>1</v>
      </c>
      <c r="AV41" s="139">
        <f>IF(F36="",1,0)</f>
        <v>1</v>
      </c>
      <c r="AW41" s="139">
        <f>SUM(AR41:AV41)</f>
        <v>5</v>
      </c>
      <c r="AX41" s="271"/>
      <c r="AY41" s="271"/>
      <c r="AZ41" s="66" t="str">
        <f t="shared" si="5"/>
        <v/>
      </c>
    </row>
    <row r="42" spans="3:52" ht="18" thickBot="1" x14ac:dyDescent="0.3">
      <c r="AC42" s="142"/>
      <c r="AD42" s="64"/>
      <c r="AE42" s="142"/>
      <c r="AF42" s="64" t="str">
        <f>IF(AH42="","",RANK(AH42,$AH$18:$AH$42,1))</f>
        <v/>
      </c>
      <c r="AG42" s="64" t="e">
        <f>IF(COUNTIF($AH$18:AH42,AH42)=1,AF42,AF42+COUNTIF($AH$18:AH42,AH42)-1)</f>
        <v>#VALUE!</v>
      </c>
      <c r="AH42" s="142" t="str">
        <f>IF(OR(M41="",T40&lt;&gt;""),"",M41*60+O41+Q41/100)</f>
        <v/>
      </c>
      <c r="AP42" s="61"/>
      <c r="AQ42" s="139"/>
      <c r="AR42" s="139"/>
      <c r="AS42" s="139"/>
      <c r="AT42" s="139"/>
      <c r="AU42" s="139"/>
      <c r="AV42" s="139"/>
      <c r="AW42" s="139"/>
      <c r="AX42" s="142"/>
      <c r="AZ42" s="66" t="str">
        <f t="shared" si="5"/>
        <v/>
      </c>
    </row>
    <row r="43" spans="3:52" ht="18" thickBot="1" x14ac:dyDescent="0.3">
      <c r="D43" s="142" t="s">
        <v>3078</v>
      </c>
      <c r="E43" s="251" t="s">
        <v>3079</v>
      </c>
      <c r="F43" s="252"/>
      <c r="AP43" s="61"/>
      <c r="AQ43" s="139">
        <f>IF(D38="",0,IF(登録データ!$Q$58=0,0,IF(VLOOKUP(D38,登録データ!$A$3:$Z$2500,16,FALSE)=1,0,1)))</f>
        <v>0</v>
      </c>
      <c r="AR43" s="139">
        <f>IF(D38="",1,0)</f>
        <v>1</v>
      </c>
      <c r="AS43" s="139">
        <f>IF(E39="",1,0)</f>
        <v>1</v>
      </c>
      <c r="AT43" s="139">
        <f>IF(E38="",1,0)</f>
        <v>1</v>
      </c>
      <c r="AU43" s="139">
        <f>IF(G38="",1,0)</f>
        <v>1</v>
      </c>
      <c r="AV43" s="139">
        <f>IF(F38="",1,0)</f>
        <v>1</v>
      </c>
      <c r="AW43" s="139">
        <f>SUM(AR43:AV43)</f>
        <v>5</v>
      </c>
      <c r="AX43" s="142"/>
      <c r="AZ43" s="66" t="str">
        <f t="shared" si="5"/>
        <v/>
      </c>
    </row>
    <row r="44" spans="3:52" ht="18" thickBot="1" x14ac:dyDescent="0.3">
      <c r="E44" s="253"/>
      <c r="F44" s="254"/>
      <c r="J44" s="280" t="s">
        <v>3100</v>
      </c>
      <c r="K44" s="281"/>
      <c r="L44" s="52" t="s">
        <v>3067</v>
      </c>
      <c r="M44" s="53" t="str">
        <f>IFERROR(Z34,"")</f>
        <v/>
      </c>
      <c r="N44" s="53" t="s">
        <v>3068</v>
      </c>
      <c r="O44" s="53" t="str">
        <f>IFERROR(Z38,"")</f>
        <v/>
      </c>
      <c r="P44" s="53" t="s">
        <v>3069</v>
      </c>
      <c r="Q44" s="54" t="str">
        <f>IFERROR(Z40,"")</f>
        <v/>
      </c>
      <c r="AP44" s="61"/>
      <c r="AQ44" s="139"/>
      <c r="AR44" s="139"/>
      <c r="AS44" s="139"/>
      <c r="AT44" s="139"/>
      <c r="AU44" s="139"/>
      <c r="AV44" s="139"/>
      <c r="AW44" s="139"/>
      <c r="AX44" s="142"/>
      <c r="AZ44" s="66" t="str">
        <f t="shared" si="5"/>
        <v/>
      </c>
    </row>
    <row r="45" spans="3:52" ht="18" thickBot="1" x14ac:dyDescent="0.3">
      <c r="D45" s="255" t="s">
        <v>3080</v>
      </c>
      <c r="E45" s="255"/>
      <c r="F45" s="255"/>
      <c r="J45" s="282" t="s">
        <v>3101</v>
      </c>
      <c r="K45" s="283"/>
      <c r="L45" s="52" t="s">
        <v>3102</v>
      </c>
      <c r="M45" s="53" t="str">
        <f>IFERROR(AA34,"")</f>
        <v/>
      </c>
      <c r="N45" s="53" t="s">
        <v>3068</v>
      </c>
      <c r="O45" s="53" t="str">
        <f>IFERROR(AA38,"")</f>
        <v/>
      </c>
      <c r="P45" s="53" t="s">
        <v>3069</v>
      </c>
      <c r="Q45" s="54" t="str">
        <f>IFERROR(AA40,"")</f>
        <v/>
      </c>
      <c r="AP45" s="61"/>
      <c r="AQ45" s="139">
        <f>IF(D40="",0,IF(登録データ!$Q$58=0,0,IF(VLOOKUP(D40,登録データ!$A$3:$Z$2500,16,FALSE)=1,0,1)))</f>
        <v>0</v>
      </c>
      <c r="AR45" s="139">
        <f>IF(D40="",1,0)</f>
        <v>1</v>
      </c>
      <c r="AS45" s="139">
        <f>IF(E41="",1,0)</f>
        <v>1</v>
      </c>
      <c r="AT45" s="139">
        <f>IF(E40="",1,0)</f>
        <v>1</v>
      </c>
      <c r="AU45" s="139">
        <f>IF(G40="",1,0)</f>
        <v>1</v>
      </c>
      <c r="AV45" s="139">
        <f>IF(F40="",1,0)</f>
        <v>1</v>
      </c>
      <c r="AW45" s="139">
        <f>SUM(AR45:AV45)</f>
        <v>5</v>
      </c>
      <c r="AX45" s="142"/>
      <c r="AZ45" s="66" t="str">
        <f t="shared" si="5"/>
        <v/>
      </c>
    </row>
    <row r="46" spans="3:52" ht="17.649999999999999" x14ac:dyDescent="0.25">
      <c r="D46" s="140"/>
      <c r="E46" s="140"/>
      <c r="F46" s="140"/>
      <c r="J46" s="19"/>
      <c r="K46" s="19"/>
      <c r="L46" s="19"/>
      <c r="M46" s="19"/>
      <c r="N46" s="19"/>
      <c r="O46" s="19"/>
      <c r="P46" s="19"/>
      <c r="Q46" s="19"/>
      <c r="AP46" s="61"/>
      <c r="AQ46" s="139"/>
      <c r="AR46" s="139"/>
      <c r="AS46" s="139"/>
      <c r="AT46" s="139"/>
      <c r="AU46" s="139"/>
      <c r="AV46" s="139"/>
      <c r="AW46" s="139"/>
      <c r="AX46" s="142"/>
      <c r="AZ46" s="66" t="str">
        <f t="shared" si="5"/>
        <v/>
      </c>
    </row>
    <row r="47" spans="3:52" ht="17.649999999999999" x14ac:dyDescent="0.25">
      <c r="D47" s="140"/>
      <c r="E47" s="140"/>
      <c r="F47" s="140"/>
      <c r="J47" s="19"/>
      <c r="K47" s="19"/>
      <c r="L47" s="19"/>
      <c r="M47" s="19"/>
      <c r="N47" s="19"/>
      <c r="O47" s="19"/>
      <c r="P47" s="19"/>
      <c r="Q47" s="19"/>
      <c r="AP47" s="61"/>
      <c r="AQ47" s="139"/>
      <c r="AR47" s="139"/>
      <c r="AS47" s="139"/>
      <c r="AT47" s="139"/>
      <c r="AU47" s="139"/>
      <c r="AV47" s="139"/>
      <c r="AW47" s="139"/>
      <c r="AX47" s="142"/>
      <c r="AZ47" s="66" t="str">
        <f t="shared" si="5"/>
        <v/>
      </c>
    </row>
    <row r="48" spans="3:52" ht="17.649999999999999" x14ac:dyDescent="0.25">
      <c r="AP48" s="61"/>
      <c r="AQ48" s="139"/>
      <c r="AR48" s="139"/>
      <c r="AS48" s="139"/>
      <c r="AT48" s="139"/>
      <c r="AU48" s="139"/>
      <c r="AV48" s="139"/>
      <c r="AW48" s="139"/>
      <c r="AX48" s="142"/>
      <c r="AZ48" s="66" t="str">
        <f t="shared" si="5"/>
        <v/>
      </c>
    </row>
    <row r="49" spans="1:53" ht="21.75" x14ac:dyDescent="0.25">
      <c r="A49" s="249" t="s">
        <v>4671</v>
      </c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142"/>
      <c r="X49" s="142"/>
      <c r="Y49" s="142"/>
      <c r="Z49" s="142"/>
      <c r="AA49" s="142"/>
      <c r="AB49" s="142"/>
      <c r="AC49" s="64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</row>
    <row r="50" spans="1:53" ht="17.649999999999999" x14ac:dyDescent="0.25">
      <c r="B50" s="142"/>
      <c r="C50" s="65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65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</row>
    <row r="51" spans="1:53" ht="17.649999999999999" x14ac:dyDescent="0.25">
      <c r="B51" s="142"/>
      <c r="C51" s="65"/>
      <c r="D51" s="55" t="s">
        <v>3097</v>
      </c>
      <c r="E51" s="256" t="str">
        <f>IF(基本情報登録!$D$10="","",IF('様式1‐1(男子)'!$D$16&lt;&gt;"",基本情報登録!$D$10&amp;"B",基本情報登録!$D$10))</f>
        <v>九州大学</v>
      </c>
      <c r="F51" s="256"/>
      <c r="G51" s="142"/>
      <c r="H51" s="142"/>
      <c r="I51" s="142"/>
      <c r="J51" s="142"/>
      <c r="K51" s="142"/>
      <c r="L51" s="42" t="s">
        <v>3046</v>
      </c>
      <c r="M51" s="256" t="str">
        <f>IF(基本情報登録!$D$25="","",基本情報登録!$D$25)</f>
        <v/>
      </c>
      <c r="N51" s="256"/>
      <c r="O51" s="256"/>
      <c r="P51" s="256"/>
      <c r="Q51" s="256"/>
      <c r="R51" s="43" t="s">
        <v>3</v>
      </c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</row>
    <row r="52" spans="1:53" ht="14.25" customHeight="1" x14ac:dyDescent="0.25">
      <c r="B52" s="142"/>
      <c r="C52" s="65"/>
      <c r="D52" s="65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65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</row>
    <row r="53" spans="1:53" ht="17.649999999999999" x14ac:dyDescent="0.25">
      <c r="B53" s="142"/>
      <c r="C53" s="65"/>
      <c r="D53" s="46" t="s">
        <v>4</v>
      </c>
      <c r="E53" s="256" t="str">
        <f>IF(基本情報登録!$D$15="","",基本情報登録!$D$15)</f>
        <v/>
      </c>
      <c r="F53" s="256"/>
      <c r="G53" s="44" t="s">
        <v>3</v>
      </c>
      <c r="H53" s="142"/>
      <c r="I53" s="142"/>
      <c r="J53" s="142"/>
      <c r="K53" s="142"/>
      <c r="L53" s="42" t="s">
        <v>11</v>
      </c>
      <c r="M53" s="256" t="str">
        <f>IF(基本情報登録!$D$27="","",基本情報登録!$D$27)</f>
        <v/>
      </c>
      <c r="N53" s="256"/>
      <c r="O53" s="256"/>
      <c r="P53" s="256"/>
      <c r="Q53" s="256"/>
      <c r="R53" s="45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</row>
    <row r="54" spans="1:53" ht="14.25" customHeight="1" x14ac:dyDescent="0.25">
      <c r="B54" s="142"/>
      <c r="C54" s="65"/>
      <c r="D54" s="65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65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</row>
    <row r="55" spans="1:53" ht="17.649999999999999" x14ac:dyDescent="0.25">
      <c r="B55" s="142"/>
      <c r="C55" s="65"/>
      <c r="D55" s="46" t="s">
        <v>6</v>
      </c>
      <c r="E55" s="256" t="str">
        <f>IF(基本情報登録!$D$18="","",基本情報登録!$D$18)</f>
        <v/>
      </c>
      <c r="F55" s="256"/>
      <c r="G55" s="44" t="s">
        <v>3</v>
      </c>
      <c r="H55" s="142"/>
      <c r="I55" s="142"/>
      <c r="J55" s="142"/>
      <c r="K55" s="142"/>
      <c r="L55" s="42" t="s">
        <v>12</v>
      </c>
      <c r="M55" s="256" t="str">
        <f>IF(基本情報登録!$D$28="","",基本情報登録!$D$28)</f>
        <v/>
      </c>
      <c r="N55" s="256"/>
      <c r="O55" s="256"/>
      <c r="P55" s="256"/>
      <c r="Q55" s="256"/>
      <c r="R55" s="45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</row>
    <row r="56" spans="1:53" ht="18" thickBot="1" x14ac:dyDescent="0.3">
      <c r="B56" s="142"/>
      <c r="C56" s="65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65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</row>
    <row r="57" spans="1:53" ht="24" customHeight="1" x14ac:dyDescent="0.25">
      <c r="B57" s="142"/>
      <c r="C57" s="65"/>
      <c r="D57" s="259" t="s">
        <v>3047</v>
      </c>
      <c r="E57" s="261" t="str">
        <f>IFERROR(IF(D64="","",HLOOKUP(1,AP60:BA61,2,FALSE)),"")</f>
        <v/>
      </c>
      <c r="F57" s="262"/>
      <c r="G57" s="262"/>
      <c r="H57" s="262"/>
      <c r="I57" s="262"/>
      <c r="J57" s="262"/>
      <c r="K57" s="262"/>
      <c r="L57" s="262"/>
      <c r="M57" s="262"/>
      <c r="N57" s="262"/>
      <c r="O57" s="262"/>
      <c r="P57" s="262"/>
      <c r="Q57" s="262"/>
      <c r="R57" s="262"/>
      <c r="S57" s="263"/>
      <c r="T57" s="47"/>
      <c r="U57" s="47"/>
      <c r="V57" s="47"/>
      <c r="W57" s="142"/>
      <c r="X57" s="142"/>
      <c r="Y57" s="142"/>
      <c r="Z57" s="142"/>
      <c r="AA57" s="142"/>
      <c r="AB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</row>
    <row r="58" spans="1:53" ht="24" customHeight="1" thickBot="1" x14ac:dyDescent="0.3">
      <c r="B58" s="142"/>
      <c r="C58" s="65"/>
      <c r="D58" s="260"/>
      <c r="E58" s="264"/>
      <c r="F58" s="265"/>
      <c r="G58" s="265"/>
      <c r="H58" s="265"/>
      <c r="I58" s="265"/>
      <c r="J58" s="265"/>
      <c r="K58" s="265"/>
      <c r="L58" s="265"/>
      <c r="M58" s="265"/>
      <c r="N58" s="265"/>
      <c r="O58" s="265"/>
      <c r="P58" s="265"/>
      <c r="Q58" s="265"/>
      <c r="R58" s="265"/>
      <c r="S58" s="266"/>
      <c r="T58" s="47"/>
      <c r="U58" s="47"/>
      <c r="V58" s="47"/>
      <c r="W58" s="142"/>
      <c r="X58" s="142"/>
      <c r="Y58" s="142"/>
      <c r="Z58" s="142"/>
      <c r="AA58" s="142"/>
      <c r="AB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</row>
    <row r="59" spans="1:53" ht="18" thickBot="1" x14ac:dyDescent="0.3">
      <c r="B59" s="142"/>
      <c r="C59" s="65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65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</row>
    <row r="60" spans="1:53" ht="18" customHeight="1" x14ac:dyDescent="0.25">
      <c r="B60" s="142"/>
      <c r="C60" s="56" t="s">
        <v>3048</v>
      </c>
      <c r="D60" s="257" t="s">
        <v>3049</v>
      </c>
      <c r="E60" s="141" t="s">
        <v>0</v>
      </c>
      <c r="F60" s="257" t="s">
        <v>3050</v>
      </c>
      <c r="G60" s="257" t="s">
        <v>3051</v>
      </c>
      <c r="H60" s="257" t="s">
        <v>3052</v>
      </c>
      <c r="I60" s="257"/>
      <c r="J60" s="257"/>
      <c r="K60" s="257"/>
      <c r="L60" s="257" t="s">
        <v>3053</v>
      </c>
      <c r="M60" s="257" t="s">
        <v>3054</v>
      </c>
      <c r="N60" s="257"/>
      <c r="O60" s="257"/>
      <c r="P60" s="257"/>
      <c r="Q60" s="257"/>
      <c r="R60" s="257"/>
      <c r="S60" s="257"/>
      <c r="T60" s="171"/>
      <c r="U60" s="142"/>
      <c r="V60" s="142"/>
      <c r="W60" s="142"/>
      <c r="X60" s="142"/>
      <c r="Y60" s="142"/>
      <c r="Z60" s="142"/>
      <c r="AA60" s="142"/>
      <c r="AB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P60" s="61"/>
      <c r="AQ60" s="139">
        <f>IF(OR(SUM(AQ69:AQ96)=0,D64=""),0,1)</f>
        <v>0</v>
      </c>
      <c r="AR60" s="139">
        <f>IF(OR(MOD(SUM(AW69:AW96),10)=5,MOD(SUM(AW69:AW96),10)=0),0,1)</f>
        <v>0</v>
      </c>
      <c r="AS60" s="139"/>
      <c r="AT60" s="139"/>
      <c r="AU60" s="139"/>
      <c r="AV60" s="139"/>
      <c r="AW60" s="139"/>
      <c r="AX60" s="139">
        <f>IF(OR(SUM(AX69:AX96)=0,D64=""),0,1)</f>
        <v>0</v>
      </c>
      <c r="AY60" s="66">
        <f>IF(SUM(AY64:AY88)=0,0,1)</f>
        <v>0</v>
      </c>
      <c r="AZ60" s="66">
        <f t="shared" ref="AZ60:BA60" si="30">IF(SUM(AZ64:AZ88)=0,0,1)</f>
        <v>0</v>
      </c>
      <c r="BA60" s="66">
        <f t="shared" si="30"/>
        <v>0</v>
      </c>
    </row>
    <row r="61" spans="1:53" ht="18" customHeight="1" thickBot="1" x14ac:dyDescent="0.3">
      <c r="B61" s="142"/>
      <c r="C61" s="60" t="s">
        <v>3055</v>
      </c>
      <c r="D61" s="279"/>
      <c r="E61" s="144" t="s">
        <v>3056</v>
      </c>
      <c r="F61" s="279"/>
      <c r="G61" s="279"/>
      <c r="H61" s="279"/>
      <c r="I61" s="279"/>
      <c r="J61" s="279"/>
      <c r="K61" s="279"/>
      <c r="L61" s="279"/>
      <c r="M61" s="279" t="s">
        <v>3057</v>
      </c>
      <c r="N61" s="279"/>
      <c r="O61" s="279"/>
      <c r="P61" s="279"/>
      <c r="Q61" s="279"/>
      <c r="R61" s="49" t="s">
        <v>3058</v>
      </c>
      <c r="S61" s="144" t="s">
        <v>3059</v>
      </c>
      <c r="T61" s="171"/>
      <c r="U61" s="142"/>
      <c r="V61" s="142"/>
      <c r="W61" s="142"/>
      <c r="X61" s="142"/>
      <c r="Y61" s="142"/>
      <c r="Z61" s="142"/>
      <c r="AA61" s="142"/>
      <c r="AB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P61" s="62"/>
      <c r="AQ61" s="139" t="s">
        <v>3073</v>
      </c>
      <c r="AR61" s="250" t="s">
        <v>3074</v>
      </c>
      <c r="AS61" s="250"/>
      <c r="AT61" s="250"/>
      <c r="AU61" s="250"/>
      <c r="AV61" s="250"/>
      <c r="AW61" s="250"/>
      <c r="AX61" s="139" t="s">
        <v>3103</v>
      </c>
      <c r="AY61" s="66" t="s">
        <v>4491</v>
      </c>
      <c r="AZ61" s="66" t="s">
        <v>4485</v>
      </c>
      <c r="BA61" s="66" t="s">
        <v>4488</v>
      </c>
    </row>
    <row r="62" spans="1:53" ht="18" customHeight="1" x14ac:dyDescent="0.25">
      <c r="B62" s="142"/>
      <c r="C62" s="278" t="s">
        <v>3060</v>
      </c>
      <c r="D62" s="257">
        <v>1499</v>
      </c>
      <c r="E62" s="141" t="s">
        <v>3061</v>
      </c>
      <c r="F62" s="257" t="s">
        <v>3062</v>
      </c>
      <c r="G62" s="257">
        <v>4</v>
      </c>
      <c r="H62" s="257" t="s">
        <v>3063</v>
      </c>
      <c r="I62" s="257" t="s">
        <v>3064</v>
      </c>
      <c r="J62" s="257" t="s">
        <v>3065</v>
      </c>
      <c r="K62" s="257" t="s">
        <v>3066</v>
      </c>
      <c r="L62" s="141" t="s">
        <v>3067</v>
      </c>
      <c r="M62" s="141">
        <v>14</v>
      </c>
      <c r="N62" s="141" t="s">
        <v>3068</v>
      </c>
      <c r="O62" s="141">
        <v>50</v>
      </c>
      <c r="P62" s="141" t="s">
        <v>3069</v>
      </c>
      <c r="Q62" s="50" t="s">
        <v>3098</v>
      </c>
      <c r="R62" s="50" t="s">
        <v>3220</v>
      </c>
      <c r="S62" s="141" t="s">
        <v>3070</v>
      </c>
      <c r="T62" s="171"/>
      <c r="U62" s="142"/>
      <c r="V62" s="142"/>
      <c r="W62" s="142"/>
      <c r="X62" s="142"/>
      <c r="Y62" s="142" t="s">
        <v>3111</v>
      </c>
      <c r="Z62" s="142"/>
      <c r="AA62" s="142"/>
      <c r="AB62" s="142"/>
      <c r="AC62" s="142" t="s">
        <v>3106</v>
      </c>
      <c r="AD62" s="142"/>
      <c r="AE62" s="142"/>
      <c r="AF62" s="142"/>
      <c r="AG62" s="64"/>
      <c r="AH62" s="142"/>
      <c r="AI62" s="142"/>
      <c r="AJ62" s="142"/>
      <c r="AK62" s="142"/>
      <c r="AL62" s="142"/>
      <c r="AM62" s="142"/>
      <c r="AN62" s="142"/>
      <c r="AP62" s="61"/>
      <c r="AQ62" s="139"/>
      <c r="AR62" s="139"/>
      <c r="AS62" s="139"/>
      <c r="AT62" s="139"/>
      <c r="AU62" s="139"/>
      <c r="AV62" s="139"/>
      <c r="AW62" s="139"/>
      <c r="AX62" s="139"/>
    </row>
    <row r="63" spans="1:53" ht="18" customHeight="1" thickBot="1" x14ac:dyDescent="0.3">
      <c r="B63" s="142"/>
      <c r="C63" s="246"/>
      <c r="D63" s="241"/>
      <c r="E63" s="136" t="s">
        <v>3071</v>
      </c>
      <c r="F63" s="241"/>
      <c r="G63" s="241"/>
      <c r="H63" s="241"/>
      <c r="I63" s="241"/>
      <c r="J63" s="241"/>
      <c r="K63" s="241"/>
      <c r="L63" s="136" t="s">
        <v>3072</v>
      </c>
      <c r="M63" s="136">
        <v>30</v>
      </c>
      <c r="N63" s="136" t="s">
        <v>3068</v>
      </c>
      <c r="O63" s="136">
        <v>49</v>
      </c>
      <c r="P63" s="136" t="s">
        <v>3069</v>
      </c>
      <c r="Q63" s="48" t="s">
        <v>3098</v>
      </c>
      <c r="R63" s="48" t="s">
        <v>3219</v>
      </c>
      <c r="S63" s="136" t="s">
        <v>3218</v>
      </c>
      <c r="T63" s="171"/>
      <c r="U63" s="142"/>
      <c r="V63" s="142"/>
      <c r="W63" s="142"/>
      <c r="X63" s="142"/>
      <c r="Y63" s="142"/>
      <c r="Z63" s="142" t="s">
        <v>3067</v>
      </c>
      <c r="AA63" s="64" t="s">
        <v>3072</v>
      </c>
      <c r="AB63" s="142"/>
      <c r="AC63" s="142" t="s">
        <v>3107</v>
      </c>
      <c r="AD63" s="142" t="s">
        <v>3108</v>
      </c>
      <c r="AE63" s="64" t="s">
        <v>3109</v>
      </c>
      <c r="AF63" s="142" t="s">
        <v>3107</v>
      </c>
      <c r="AG63" s="142" t="s">
        <v>3108</v>
      </c>
      <c r="AH63" s="64" t="s">
        <v>3109</v>
      </c>
      <c r="AI63" s="142"/>
      <c r="AJ63" s="142" t="s">
        <v>3110</v>
      </c>
      <c r="AK63" s="142"/>
      <c r="AL63" s="142"/>
      <c r="AM63" s="142"/>
      <c r="AN63" s="142"/>
      <c r="AP63" s="61"/>
      <c r="AQ63" s="139"/>
      <c r="AR63" s="139"/>
      <c r="AS63" s="139"/>
      <c r="AT63" s="139"/>
      <c r="AU63" s="139"/>
      <c r="AV63" s="139"/>
      <c r="AW63" s="139"/>
      <c r="AX63" s="139"/>
      <c r="AY63" s="66" t="s">
        <v>4489</v>
      </c>
      <c r="AZ63" s="66" t="s">
        <v>4486</v>
      </c>
      <c r="BA63" s="66" t="s">
        <v>4487</v>
      </c>
    </row>
    <row r="64" spans="1:53" ht="18" customHeight="1" thickTop="1" x14ac:dyDescent="0.25">
      <c r="B64" s="142"/>
      <c r="C64" s="269">
        <v>1</v>
      </c>
      <c r="D64" s="276"/>
      <c r="E64" s="143" t="str">
        <f>IF(D64="","",VLOOKUP(D64,登録データ!$A$3:$G$2500,3,FALSE))</f>
        <v/>
      </c>
      <c r="F64" s="277" t="str">
        <f>IF(D64="","",VLOOKUP(D64,登録データ!$A$3:$G$2500,4,FALSE))</f>
        <v/>
      </c>
      <c r="G64" s="277" t="str">
        <f>IF(D64="","",VLOOKUP(D64,登録データ!$A$3:$G$2500,5,FALSE))</f>
        <v/>
      </c>
      <c r="H64" s="277" t="str">
        <f>IF(D64="","",VLOOKUP(D64,登録データ!$A$3:$G$2500,7,FALSE))</f>
        <v/>
      </c>
      <c r="I64" s="277" t="s">
        <v>3064</v>
      </c>
      <c r="J64" s="277" t="str">
        <f>IF(D64="","",VLOOKUP(D64,登録データ!$A$3:$G$2500,6,FALSE))</f>
        <v/>
      </c>
      <c r="K64" s="277" t="s">
        <v>3066</v>
      </c>
      <c r="L64" s="143" t="s">
        <v>3067</v>
      </c>
      <c r="M64" s="165"/>
      <c r="N64" s="155" t="s">
        <v>3068</v>
      </c>
      <c r="O64" s="165"/>
      <c r="P64" s="155" t="s">
        <v>3069</v>
      </c>
      <c r="Q64" s="165"/>
      <c r="R64" s="147"/>
      <c r="S64" s="146"/>
      <c r="T64" s="171"/>
      <c r="U64" s="142"/>
      <c r="V64" s="142"/>
      <c r="W64" s="142"/>
      <c r="X64" s="142"/>
      <c r="Y64" s="142">
        <v>1</v>
      </c>
      <c r="Z64" s="142" t="str">
        <f t="shared" ref="Z64:Z70" si="31">AK65</f>
        <v/>
      </c>
      <c r="AA64" s="64" t="str">
        <f t="shared" ref="AA64:AA70" si="32">AM65</f>
        <v/>
      </c>
      <c r="AB64" s="142"/>
      <c r="AC64" s="142" t="s">
        <v>3067</v>
      </c>
      <c r="AD64" s="64" t="s">
        <v>3067</v>
      </c>
      <c r="AE64" s="142" t="s">
        <v>3067</v>
      </c>
      <c r="AF64" s="64" t="s">
        <v>3072</v>
      </c>
      <c r="AG64" s="64" t="s">
        <v>3072</v>
      </c>
      <c r="AH64" s="142" t="s">
        <v>3072</v>
      </c>
      <c r="AI64" s="142"/>
      <c r="AJ64" s="142" t="s">
        <v>3067</v>
      </c>
      <c r="AK64" s="142"/>
      <c r="AL64" s="142" t="s">
        <v>3072</v>
      </c>
      <c r="AM64" s="142"/>
      <c r="AN64" s="142"/>
      <c r="AP64" s="61" t="s">
        <v>3075</v>
      </c>
      <c r="AQ64" s="61" t="s">
        <v>3076</v>
      </c>
      <c r="AR64" s="250" t="s">
        <v>3077</v>
      </c>
      <c r="AS64" s="250"/>
      <c r="AT64" s="250"/>
      <c r="AU64" s="250"/>
      <c r="AV64" s="250"/>
      <c r="AW64" s="250"/>
      <c r="AX64" s="139" t="s">
        <v>3104</v>
      </c>
      <c r="AY64" s="270" t="str">
        <f>IF($D64="","",IF(COUNTIF($D$64:$D$88,$D64)=1,0,1))</f>
        <v/>
      </c>
      <c r="AZ64" s="270" t="str">
        <f>IF($D64="","",IF(COUNTIF($D$64:$D$88,$D64)=1,0,1))</f>
        <v/>
      </c>
      <c r="BA64" s="66" t="str">
        <f>IF($D64="","",IF(VALUE($D64)&gt;60,1,0))</f>
        <v/>
      </c>
    </row>
    <row r="65" spans="2:53" ht="18" customHeight="1" thickBot="1" x14ac:dyDescent="0.3">
      <c r="B65" s="142"/>
      <c r="C65" s="246"/>
      <c r="D65" s="224"/>
      <c r="E65" s="136" t="str">
        <f>IF(D64="","",VLOOKUP(D64,登録データ!$A$3:$G$2500,2,FALSE))</f>
        <v/>
      </c>
      <c r="F65" s="241"/>
      <c r="G65" s="241"/>
      <c r="H65" s="241"/>
      <c r="I65" s="241"/>
      <c r="J65" s="241"/>
      <c r="K65" s="241"/>
      <c r="L65" s="136" t="s">
        <v>3072</v>
      </c>
      <c r="M65" s="148"/>
      <c r="N65" s="152" t="s">
        <v>3068</v>
      </c>
      <c r="O65" s="148"/>
      <c r="P65" s="152" t="s">
        <v>3069</v>
      </c>
      <c r="Q65" s="148"/>
      <c r="R65" s="148"/>
      <c r="S65" s="135"/>
      <c r="T65" s="171"/>
      <c r="U65" s="142"/>
      <c r="V65" s="142"/>
      <c r="W65" s="142"/>
      <c r="X65" s="142"/>
      <c r="Y65" s="142">
        <v>2</v>
      </c>
      <c r="Z65" s="142" t="str">
        <f t="shared" si="31"/>
        <v/>
      </c>
      <c r="AA65" s="64" t="str">
        <f t="shared" si="32"/>
        <v/>
      </c>
      <c r="AB65" s="142"/>
      <c r="AC65" s="142" t="str">
        <f>IF(AE65="","",RANK(AE65,$AE$65:$AE$90,1))</f>
        <v/>
      </c>
      <c r="AD65" s="64" t="str">
        <f>IF(COUNTIF($AE$65:AE65,AE65)=1,AC65,AC65+COUNTIF($AE$65:AE65,AE65)-1)</f>
        <v/>
      </c>
      <c r="AE65" s="142" t="str">
        <f>IF(OR(M64="",T64&lt;&gt;""),"",M64*60+O64+Q64/100)</f>
        <v/>
      </c>
      <c r="AF65" s="64"/>
      <c r="AG65" s="64"/>
      <c r="AH65" s="142"/>
      <c r="AI65" s="142"/>
      <c r="AJ65" s="142">
        <v>1</v>
      </c>
      <c r="AK65" s="142" t="str">
        <f t="shared" ref="AK65:AK71" si="33">IFERROR(VLOOKUP(AJ65,$AD$65:$AE$90,2,FALSE),"")</f>
        <v/>
      </c>
      <c r="AL65" s="142">
        <v>1</v>
      </c>
      <c r="AM65" s="142" t="str">
        <f t="shared" ref="AM65:AM71" si="34">IFERROR(VLOOKUP(AL65,$AG$65:$AH$90,2,FALSE),"")</f>
        <v/>
      </c>
      <c r="AN65" s="142"/>
      <c r="AP65" s="61"/>
      <c r="AQ65" s="139"/>
      <c r="AR65" s="139" t="s">
        <v>3049</v>
      </c>
      <c r="AS65" s="139" t="s">
        <v>3056</v>
      </c>
      <c r="AT65" s="139" t="s">
        <v>0</v>
      </c>
      <c r="AU65" s="139" t="s">
        <v>3051</v>
      </c>
      <c r="AV65" s="139" t="s">
        <v>3050</v>
      </c>
      <c r="AW65" s="139" t="s">
        <v>408</v>
      </c>
      <c r="AX65" s="139"/>
      <c r="AY65" s="271"/>
      <c r="AZ65" s="271"/>
      <c r="BA65" s="66" t="str">
        <f t="shared" ref="BA65:BA96" si="35">IF($D65="","",IF(VALUE($D65)&gt;60,1,0))</f>
        <v/>
      </c>
    </row>
    <row r="66" spans="2:53" ht="18" customHeight="1" thickTop="1" x14ac:dyDescent="0.25">
      <c r="B66" s="142"/>
      <c r="C66" s="275">
        <v>2</v>
      </c>
      <c r="D66" s="276"/>
      <c r="E66" s="139" t="str">
        <f>IF(D66="","",VLOOKUP(D66,登録データ!$A$3:$G$2500,3,FALSE))</f>
        <v/>
      </c>
      <c r="F66" s="250" t="str">
        <f>IF(D66="","",VLOOKUP(D66,登録データ!$A$3:$G$2500,4,FALSE))</f>
        <v/>
      </c>
      <c r="G66" s="250" t="str">
        <f>IF(D66="","",VLOOKUP(D66,登録データ!$A$3:$G$2500,5,FALSE))</f>
        <v/>
      </c>
      <c r="H66" s="250" t="str">
        <f>IF(D66="","",VLOOKUP(D66,登録データ!$A$3:$G$2500,7,FALSE))</f>
        <v/>
      </c>
      <c r="I66" s="250" t="s">
        <v>3064</v>
      </c>
      <c r="J66" s="250" t="str">
        <f>IF(D66="","",VLOOKUP(D66,登録データ!$A$3:$G$2500,6,FALSE))</f>
        <v/>
      </c>
      <c r="K66" s="250" t="s">
        <v>3066</v>
      </c>
      <c r="L66" s="143" t="s">
        <v>3067</v>
      </c>
      <c r="M66" s="165"/>
      <c r="N66" s="155" t="s">
        <v>3068</v>
      </c>
      <c r="O66" s="165"/>
      <c r="P66" s="155" t="s">
        <v>3069</v>
      </c>
      <c r="Q66" s="165"/>
      <c r="R66" s="150"/>
      <c r="S66" s="134"/>
      <c r="T66" s="171"/>
      <c r="U66" s="142"/>
      <c r="V66" s="142"/>
      <c r="W66" s="142"/>
      <c r="X66" s="142"/>
      <c r="Y66" s="142">
        <v>3</v>
      </c>
      <c r="Z66" s="142" t="str">
        <f t="shared" si="31"/>
        <v/>
      </c>
      <c r="AA66" s="64" t="str">
        <f t="shared" si="32"/>
        <v/>
      </c>
      <c r="AB66" s="142"/>
      <c r="AC66" s="142"/>
      <c r="AD66" s="64"/>
      <c r="AE66" s="142"/>
      <c r="AF66" s="64" t="str">
        <f>IF(AH66="","",RANK(AH66,$AH$65:$AH$90,1))</f>
        <v/>
      </c>
      <c r="AG66" s="64" t="str">
        <f>IF(COUNTIF($AH$66:AH66,AH66)=1,AF66,AF66+COUNTIF($AH$66:AH66,AH66)-1)</f>
        <v/>
      </c>
      <c r="AH66" s="142" t="str">
        <f>IF(OR(M65="",T64&lt;&gt;""),"",M65*60+O65+Q65/100)</f>
        <v/>
      </c>
      <c r="AI66" s="142"/>
      <c r="AJ66" s="142">
        <v>2</v>
      </c>
      <c r="AK66" s="142" t="str">
        <f t="shared" si="33"/>
        <v/>
      </c>
      <c r="AL66" s="142">
        <v>2</v>
      </c>
      <c r="AM66" s="142" t="str">
        <f t="shared" si="34"/>
        <v/>
      </c>
      <c r="AN66" s="142"/>
      <c r="AP66" s="61"/>
      <c r="AQ66" s="139"/>
      <c r="AR66" s="139"/>
      <c r="AS66" s="139"/>
      <c r="AT66" s="139"/>
      <c r="AU66" s="139"/>
      <c r="AV66" s="139"/>
      <c r="AW66" s="139"/>
      <c r="AX66" s="139"/>
      <c r="AY66" s="270" t="str">
        <f t="shared" ref="AY66:AZ66" si="36">IF($D66="","",IF(COUNTIF($D$64:$D$88,$D66)=1,0,1))</f>
        <v/>
      </c>
      <c r="AZ66" s="270" t="str">
        <f t="shared" si="36"/>
        <v/>
      </c>
      <c r="BA66" s="66" t="str">
        <f t="shared" si="35"/>
        <v/>
      </c>
    </row>
    <row r="67" spans="2:53" ht="18" customHeight="1" thickBot="1" x14ac:dyDescent="0.3">
      <c r="B67" s="142"/>
      <c r="C67" s="246"/>
      <c r="D67" s="224"/>
      <c r="E67" s="136" t="str">
        <f>IF(D66="","",VLOOKUP(D66,登録データ!$A$3:$G$2500,2,FALSE))</f>
        <v/>
      </c>
      <c r="F67" s="241"/>
      <c r="G67" s="241"/>
      <c r="H67" s="241"/>
      <c r="I67" s="241"/>
      <c r="J67" s="241"/>
      <c r="K67" s="241"/>
      <c r="L67" s="136" t="s">
        <v>3072</v>
      </c>
      <c r="M67" s="148"/>
      <c r="N67" s="152" t="s">
        <v>3068</v>
      </c>
      <c r="O67" s="148"/>
      <c r="P67" s="152" t="s">
        <v>3069</v>
      </c>
      <c r="Q67" s="148"/>
      <c r="R67" s="148"/>
      <c r="S67" s="135"/>
      <c r="T67" s="171"/>
      <c r="U67" s="142"/>
      <c r="V67" s="142"/>
      <c r="W67" s="142"/>
      <c r="X67" s="142"/>
      <c r="Y67" s="142">
        <v>4</v>
      </c>
      <c r="Z67" s="142" t="str">
        <f t="shared" si="31"/>
        <v/>
      </c>
      <c r="AA67" s="64" t="str">
        <f t="shared" si="32"/>
        <v/>
      </c>
      <c r="AB67" s="142"/>
      <c r="AC67" s="142" t="str">
        <f>IF(AE67="","",RANK(AE67,$AE$65:$AE$90,1))</f>
        <v/>
      </c>
      <c r="AD67" s="64" t="e">
        <f>IF(COUNTIF($AE$65:AE67,AE67)=1,AC67,AC67+COUNTIF($AE$65:AE67,AE67)-1)</f>
        <v>#VALUE!</v>
      </c>
      <c r="AE67" s="142" t="str">
        <f>IF(OR(M66="",T66&lt;&gt;""),"",M66*60+O66+Q66/100)</f>
        <v/>
      </c>
      <c r="AF67" s="64"/>
      <c r="AG67" s="64"/>
      <c r="AH67" s="142"/>
      <c r="AI67" s="142"/>
      <c r="AJ67" s="142">
        <v>3</v>
      </c>
      <c r="AK67" s="142" t="str">
        <f t="shared" si="33"/>
        <v/>
      </c>
      <c r="AL67" s="142">
        <v>3</v>
      </c>
      <c r="AM67" s="142" t="str">
        <f t="shared" si="34"/>
        <v/>
      </c>
      <c r="AN67" s="142"/>
      <c r="AP67" s="61"/>
      <c r="AQ67" s="139"/>
      <c r="AR67" s="139"/>
      <c r="AS67" s="139"/>
      <c r="AT67" s="139"/>
      <c r="AU67" s="139"/>
      <c r="AV67" s="139"/>
      <c r="AW67" s="139"/>
      <c r="AX67" s="139"/>
      <c r="AY67" s="271"/>
      <c r="AZ67" s="271"/>
      <c r="BA67" s="66" t="str">
        <f t="shared" si="35"/>
        <v/>
      </c>
    </row>
    <row r="68" spans="2:53" ht="18" customHeight="1" thickTop="1" x14ac:dyDescent="0.25">
      <c r="B68" s="142"/>
      <c r="C68" s="275">
        <v>3</v>
      </c>
      <c r="D68" s="276"/>
      <c r="E68" s="139" t="str">
        <f>IF(D68="","",VLOOKUP(D68,登録データ!$A$3:$G$2500,3,FALSE))</f>
        <v/>
      </c>
      <c r="F68" s="250" t="str">
        <f>IF(D68="","",VLOOKUP(D68,登録データ!$A$3:$G$2500,4,FALSE))</f>
        <v/>
      </c>
      <c r="G68" s="250" t="str">
        <f>IF(D68="","",VLOOKUP(D68,登録データ!$A$3:$G$2500,5,FALSE))</f>
        <v/>
      </c>
      <c r="H68" s="250" t="str">
        <f>IF(D68="","",VLOOKUP(D68,登録データ!$A$3:$G$2500,7,FALSE))</f>
        <v/>
      </c>
      <c r="I68" s="250" t="s">
        <v>3064</v>
      </c>
      <c r="J68" s="250" t="str">
        <f>IF(D68="","",VLOOKUP(D68,登録データ!$A$3:$G$2500,6,FALSE))</f>
        <v/>
      </c>
      <c r="K68" s="250" t="s">
        <v>3066</v>
      </c>
      <c r="L68" s="143" t="s">
        <v>3067</v>
      </c>
      <c r="M68" s="165"/>
      <c r="N68" s="155" t="s">
        <v>3068</v>
      </c>
      <c r="O68" s="165"/>
      <c r="P68" s="155" t="s">
        <v>3069</v>
      </c>
      <c r="Q68" s="165"/>
      <c r="R68" s="150"/>
      <c r="S68" s="134"/>
      <c r="T68" s="171"/>
      <c r="U68" s="142"/>
      <c r="V68" s="142"/>
      <c r="W68" s="142"/>
      <c r="X68" s="142"/>
      <c r="Y68" s="142">
        <v>5</v>
      </c>
      <c r="Z68" s="142" t="str">
        <f t="shared" si="31"/>
        <v/>
      </c>
      <c r="AA68" s="64" t="str">
        <f t="shared" si="32"/>
        <v/>
      </c>
      <c r="AB68" s="142"/>
      <c r="AC68" s="142"/>
      <c r="AD68" s="64"/>
      <c r="AE68" s="142"/>
      <c r="AF68" s="64" t="str">
        <f>IF(AH68="","",RANK(AH68,$AH$65:$AH$90,1))</f>
        <v/>
      </c>
      <c r="AG68" s="64" t="e">
        <f>IF(COUNTIF($AH$66:AH68,AH68)=1,AF68,AF68+COUNTIF($AH$66:AH68,AH68)-1)</f>
        <v>#VALUE!</v>
      </c>
      <c r="AH68" s="142" t="str">
        <f>IF(OR(M67="",T66&lt;&gt;""),"",M67*60+O67+Q67/100)</f>
        <v/>
      </c>
      <c r="AI68" s="142"/>
      <c r="AJ68" s="142">
        <v>4</v>
      </c>
      <c r="AK68" s="142" t="str">
        <f t="shared" si="33"/>
        <v/>
      </c>
      <c r="AL68" s="142">
        <v>4</v>
      </c>
      <c r="AM68" s="142" t="str">
        <f t="shared" si="34"/>
        <v/>
      </c>
      <c r="AN68" s="142"/>
      <c r="AP68" s="61"/>
      <c r="AQ68" s="139"/>
      <c r="AR68" s="139"/>
      <c r="AS68" s="139"/>
      <c r="AT68" s="139"/>
      <c r="AU68" s="139"/>
      <c r="AV68" s="139"/>
      <c r="AW68" s="139"/>
      <c r="AX68" s="139"/>
      <c r="AY68" s="270" t="str">
        <f t="shared" ref="AY68:AZ68" si="37">IF($D68="","",IF(COUNTIF($D$64:$D$88,$D68)=1,0,1))</f>
        <v/>
      </c>
      <c r="AZ68" s="270" t="str">
        <f t="shared" si="37"/>
        <v/>
      </c>
      <c r="BA68" s="66" t="str">
        <f t="shared" si="35"/>
        <v/>
      </c>
    </row>
    <row r="69" spans="2:53" ht="18" customHeight="1" thickBot="1" x14ac:dyDescent="0.3">
      <c r="B69" s="142"/>
      <c r="C69" s="246"/>
      <c r="D69" s="224"/>
      <c r="E69" s="136" t="str">
        <f>IF(D68="","",VLOOKUP(D68,登録データ!$A$3:$G$2500,2,FALSE))</f>
        <v/>
      </c>
      <c r="F69" s="241"/>
      <c r="G69" s="241"/>
      <c r="H69" s="241"/>
      <c r="I69" s="241"/>
      <c r="J69" s="241"/>
      <c r="K69" s="241"/>
      <c r="L69" s="136" t="s">
        <v>3072</v>
      </c>
      <c r="M69" s="148"/>
      <c r="N69" s="152" t="s">
        <v>3068</v>
      </c>
      <c r="O69" s="148"/>
      <c r="P69" s="152" t="s">
        <v>3069</v>
      </c>
      <c r="Q69" s="148"/>
      <c r="R69" s="148"/>
      <c r="S69" s="135"/>
      <c r="T69" s="171"/>
      <c r="U69" s="142"/>
      <c r="V69" s="142"/>
      <c r="W69" s="142"/>
      <c r="X69" s="142"/>
      <c r="Y69" s="142">
        <v>6</v>
      </c>
      <c r="Z69" s="142" t="str">
        <f t="shared" si="31"/>
        <v/>
      </c>
      <c r="AA69" s="64" t="str">
        <f t="shared" si="32"/>
        <v/>
      </c>
      <c r="AB69" s="142"/>
      <c r="AC69" s="142" t="str">
        <f>IF(AE69="","",RANK(AE69,$AE$65:$AE$90,1))</f>
        <v/>
      </c>
      <c r="AD69" s="64" t="e">
        <f>IF(COUNTIF($AE$65:AE69,AE69)=1,AC69,AC69+COUNTIF($AE$65:AE69,AE69)-1)</f>
        <v>#VALUE!</v>
      </c>
      <c r="AE69" s="142" t="str">
        <f>IF(OR(M68="",T68&lt;&gt;""),"",M68*60+O68+Q68/100)</f>
        <v/>
      </c>
      <c r="AF69" s="64"/>
      <c r="AG69" s="64"/>
      <c r="AH69" s="142"/>
      <c r="AI69" s="142"/>
      <c r="AJ69" s="142">
        <v>5</v>
      </c>
      <c r="AK69" s="142" t="str">
        <f t="shared" si="33"/>
        <v/>
      </c>
      <c r="AL69" s="142">
        <v>5</v>
      </c>
      <c r="AM69" s="142" t="str">
        <f t="shared" si="34"/>
        <v/>
      </c>
      <c r="AN69" s="142"/>
      <c r="AP69" s="61"/>
      <c r="AQ69" s="139">
        <f>IF(D64="",0,IF(登録データ!$Q$58=0,0,IF(VLOOKUP(D64,登録データ!$A$3:$Z$2500,16,FALSE)=1,0,1)))</f>
        <v>0</v>
      </c>
      <c r="AR69" s="139">
        <f>IF(D64="",1,0)</f>
        <v>1</v>
      </c>
      <c r="AS69" s="139">
        <f>IF(E65="",1,0)</f>
        <v>1</v>
      </c>
      <c r="AT69" s="139">
        <f>IF(E64="",1,0)</f>
        <v>1</v>
      </c>
      <c r="AU69" s="139">
        <f>IF(G64="",1,0)</f>
        <v>1</v>
      </c>
      <c r="AV69" s="139">
        <f>IF(F64="",1,0)</f>
        <v>1</v>
      </c>
      <c r="AW69" s="139">
        <f>SUM(AR69:AV69)</f>
        <v>5</v>
      </c>
      <c r="AX69" s="139">
        <f>IF('様式1‐1(男子)'!$D$16="",0,IF(COUNTIF('様式1-2(男子)'!$D$16:$D$41,'様式1-2(男子)'!D64)&lt;&gt;0,1,0))</f>
        <v>0</v>
      </c>
      <c r="AY69" s="271"/>
      <c r="AZ69" s="271"/>
      <c r="BA69" s="66" t="str">
        <f t="shared" si="35"/>
        <v/>
      </c>
    </row>
    <row r="70" spans="2:53" ht="18" customHeight="1" thickTop="1" x14ac:dyDescent="0.25">
      <c r="B70" s="142"/>
      <c r="C70" s="275">
        <v>4</v>
      </c>
      <c r="D70" s="276"/>
      <c r="E70" s="139" t="str">
        <f>IF(D70="","",VLOOKUP(D70,登録データ!$A$3:$G$2500,3,FALSE))</f>
        <v/>
      </c>
      <c r="F70" s="250" t="str">
        <f>IF(D70="","",VLOOKUP(D70,登録データ!$A$3:$G$2500,4,FALSE))</f>
        <v/>
      </c>
      <c r="G70" s="250" t="str">
        <f>IF(D70="","",VLOOKUP(D70,登録データ!$A$3:$G$2500,5,FALSE))</f>
        <v/>
      </c>
      <c r="H70" s="250" t="str">
        <f>IF(D70="","",VLOOKUP(D70,登録データ!$A$3:$G$2500,7,FALSE))</f>
        <v/>
      </c>
      <c r="I70" s="250" t="s">
        <v>3064</v>
      </c>
      <c r="J70" s="250" t="str">
        <f>IF(D70="","",VLOOKUP(D70,登録データ!$A$3:$G$2500,6,FALSE))</f>
        <v/>
      </c>
      <c r="K70" s="250" t="s">
        <v>3066</v>
      </c>
      <c r="L70" s="143" t="s">
        <v>3067</v>
      </c>
      <c r="M70" s="165"/>
      <c r="N70" s="155" t="s">
        <v>3068</v>
      </c>
      <c r="O70" s="165"/>
      <c r="P70" s="155" t="s">
        <v>3069</v>
      </c>
      <c r="Q70" s="165"/>
      <c r="R70" s="150"/>
      <c r="S70" s="134"/>
      <c r="T70" s="171"/>
      <c r="U70" s="142"/>
      <c r="V70" s="142"/>
      <c r="W70" s="142"/>
      <c r="X70" s="142"/>
      <c r="Y70" s="142">
        <v>7</v>
      </c>
      <c r="Z70" s="142" t="str">
        <f t="shared" si="31"/>
        <v/>
      </c>
      <c r="AA70" s="64" t="str">
        <f t="shared" si="32"/>
        <v/>
      </c>
      <c r="AB70" s="142"/>
      <c r="AC70" s="142"/>
      <c r="AD70" s="64"/>
      <c r="AE70" s="142"/>
      <c r="AF70" s="64" t="str">
        <f>IF(AH70="","",RANK(AH70,$AH$65:$AH$90,1))</f>
        <v/>
      </c>
      <c r="AG70" s="64" t="e">
        <f>IF(COUNTIF($AH$66:AH70,AH70)=1,AF70,AF70+COUNTIF($AH$66:AH70,AH70)-1)</f>
        <v>#VALUE!</v>
      </c>
      <c r="AH70" s="142" t="str">
        <f>IF(OR(M69="",T68&lt;&gt;""),"",M69*60+O69+Q69/100)</f>
        <v/>
      </c>
      <c r="AI70" s="142"/>
      <c r="AJ70" s="142">
        <v>6</v>
      </c>
      <c r="AK70" s="142" t="str">
        <f t="shared" si="33"/>
        <v/>
      </c>
      <c r="AL70" s="142">
        <v>6</v>
      </c>
      <c r="AM70" s="142" t="str">
        <f t="shared" si="34"/>
        <v/>
      </c>
      <c r="AN70" s="142"/>
      <c r="AP70" s="61"/>
      <c r="AQ70" s="139"/>
      <c r="AR70" s="139"/>
      <c r="AS70" s="139"/>
      <c r="AT70" s="139"/>
      <c r="AU70" s="139"/>
      <c r="AV70" s="139"/>
      <c r="AW70" s="139"/>
      <c r="AX70" s="139"/>
      <c r="AY70" s="270" t="str">
        <f t="shared" ref="AY70:AZ70" si="38">IF($D70="","",IF(COUNTIF($D$64:$D$88,$D70)=1,0,1))</f>
        <v/>
      </c>
      <c r="AZ70" s="270" t="str">
        <f t="shared" si="38"/>
        <v/>
      </c>
      <c r="BA70" s="66" t="str">
        <f t="shared" si="35"/>
        <v/>
      </c>
    </row>
    <row r="71" spans="2:53" ht="18" customHeight="1" thickBot="1" x14ac:dyDescent="0.3">
      <c r="B71" s="142"/>
      <c r="C71" s="246"/>
      <c r="D71" s="224"/>
      <c r="E71" s="136" t="str">
        <f>IF(D70="","",VLOOKUP(D70,登録データ!$A$3:$G$2500,2,FALSE))</f>
        <v/>
      </c>
      <c r="F71" s="241"/>
      <c r="G71" s="241"/>
      <c r="H71" s="241"/>
      <c r="I71" s="241"/>
      <c r="J71" s="241"/>
      <c r="K71" s="241"/>
      <c r="L71" s="136" t="s">
        <v>3072</v>
      </c>
      <c r="M71" s="148"/>
      <c r="N71" s="152" t="s">
        <v>3068</v>
      </c>
      <c r="O71" s="148"/>
      <c r="P71" s="152" t="s">
        <v>3069</v>
      </c>
      <c r="Q71" s="148"/>
      <c r="R71" s="148"/>
      <c r="S71" s="135"/>
      <c r="T71" s="171"/>
      <c r="U71" s="142"/>
      <c r="V71" s="142"/>
      <c r="W71" s="142"/>
      <c r="X71" s="142"/>
      <c r="Y71" s="142"/>
      <c r="Z71" s="142"/>
      <c r="AA71" s="64"/>
      <c r="AB71" s="142"/>
      <c r="AC71" s="142" t="str">
        <f>IF(AE71="","",RANK(AE71,$AE$65:$AE$90,1))</f>
        <v/>
      </c>
      <c r="AD71" s="64" t="e">
        <f>IF(COUNTIF($AE$65:AE71,AE71)=1,AC71,AC71+COUNTIF($AE$65:AE71,AE71)-1)</f>
        <v>#VALUE!</v>
      </c>
      <c r="AE71" s="142" t="str">
        <f>IF(OR(M70="",T70&lt;&gt;""),"",M70*60+O70+Q70/100)</f>
        <v/>
      </c>
      <c r="AF71" s="64"/>
      <c r="AG71" s="64"/>
      <c r="AH71" s="142"/>
      <c r="AI71" s="142"/>
      <c r="AJ71" s="142">
        <v>7</v>
      </c>
      <c r="AK71" s="142" t="str">
        <f t="shared" si="33"/>
        <v/>
      </c>
      <c r="AL71" s="142">
        <v>7</v>
      </c>
      <c r="AM71" s="142" t="str">
        <f t="shared" si="34"/>
        <v/>
      </c>
      <c r="AN71" s="142"/>
      <c r="AP71" s="61"/>
      <c r="AQ71" s="139">
        <f>IF(D66="",0,IF(登録データ!$Q$58=0,0,IF(VLOOKUP(D66,登録データ!$A$3:$Z$2500,16,FALSE)=1,0,1)))</f>
        <v>0</v>
      </c>
      <c r="AR71" s="139">
        <f>IF(D66="",1,0)</f>
        <v>1</v>
      </c>
      <c r="AS71" s="139">
        <f>IF(E67="",1,0)</f>
        <v>1</v>
      </c>
      <c r="AT71" s="139">
        <f>IF(E66="",1,0)</f>
        <v>1</v>
      </c>
      <c r="AU71" s="139">
        <f>IF(G66="",1,0)</f>
        <v>1</v>
      </c>
      <c r="AV71" s="139">
        <f>IF(F66="",1,0)</f>
        <v>1</v>
      </c>
      <c r="AW71" s="139">
        <f>SUM(AR71:AV71)</f>
        <v>5</v>
      </c>
      <c r="AX71" s="139">
        <f>IF('様式1‐1(男子)'!$D$16="",0,IF(COUNTIF('様式1-2(男子)'!$D$16:$D$41,'様式1-2(男子)'!D66)&lt;&gt;0,1,0))</f>
        <v>0</v>
      </c>
      <c r="AY71" s="271"/>
      <c r="AZ71" s="271"/>
      <c r="BA71" s="66" t="str">
        <f t="shared" si="35"/>
        <v/>
      </c>
    </row>
    <row r="72" spans="2:53" ht="18" customHeight="1" thickTop="1" x14ac:dyDescent="0.25">
      <c r="B72" s="142"/>
      <c r="C72" s="275">
        <v>5</v>
      </c>
      <c r="D72" s="276"/>
      <c r="E72" s="139" t="str">
        <f>IF(D72="","",VLOOKUP(D72,登録データ!$A$3:$G$2500,3,FALSE))</f>
        <v/>
      </c>
      <c r="F72" s="250" t="str">
        <f>IF(D72="","",VLOOKUP(D72,登録データ!$A$3:$G$2500,4,FALSE))</f>
        <v/>
      </c>
      <c r="G72" s="250" t="str">
        <f>IF(D72="","",VLOOKUP(D72,登録データ!$A$3:$G$2500,5,FALSE))</f>
        <v/>
      </c>
      <c r="H72" s="250" t="str">
        <f>IF(D72="","",VLOOKUP(D72,登録データ!$A$3:$G$2500,7,FALSE))</f>
        <v/>
      </c>
      <c r="I72" s="250" t="s">
        <v>3064</v>
      </c>
      <c r="J72" s="250" t="str">
        <f>IF(D72="","",VLOOKUP(D72,登録データ!$A$3:$G$2500,6,FALSE))</f>
        <v/>
      </c>
      <c r="K72" s="250" t="s">
        <v>3066</v>
      </c>
      <c r="L72" s="143" t="s">
        <v>3067</v>
      </c>
      <c r="M72" s="165"/>
      <c r="N72" s="155" t="s">
        <v>3068</v>
      </c>
      <c r="O72" s="165"/>
      <c r="P72" s="155" t="s">
        <v>3069</v>
      </c>
      <c r="Q72" s="165"/>
      <c r="R72" s="150"/>
      <c r="S72" s="134"/>
      <c r="T72" s="171"/>
      <c r="U72" s="142"/>
      <c r="V72" s="142"/>
      <c r="W72" s="142"/>
      <c r="X72" s="142"/>
      <c r="Y72" s="142"/>
      <c r="Z72" s="142"/>
      <c r="AA72" s="64"/>
      <c r="AB72" s="142"/>
      <c r="AC72" s="142"/>
      <c r="AD72" s="64"/>
      <c r="AE72" s="142"/>
      <c r="AF72" s="64" t="str">
        <f>IF(AH72="","",RANK(AH72,$AH$65:$AH$90,1))</f>
        <v/>
      </c>
      <c r="AG72" s="64" t="e">
        <f>IF(COUNTIF($AH$66:AH72,AH72)=1,AF72,AF72+COUNTIF($AH$66:AH72,AH72)-1)</f>
        <v>#VALUE!</v>
      </c>
      <c r="AH72" s="142" t="str">
        <f>IF(OR(M71="",T70&lt;&gt;""),"",M71*60+O71+Q71/100)</f>
        <v/>
      </c>
      <c r="AI72" s="142"/>
      <c r="AJ72" s="142"/>
      <c r="AK72" s="142"/>
      <c r="AL72" s="142"/>
      <c r="AM72" s="142"/>
      <c r="AN72" s="142"/>
      <c r="AP72" s="61"/>
      <c r="AQ72" s="139"/>
      <c r="AR72" s="139"/>
      <c r="AS72" s="139"/>
      <c r="AT72" s="139"/>
      <c r="AU72" s="139"/>
      <c r="AV72" s="139"/>
      <c r="AW72" s="139"/>
      <c r="AX72" s="139"/>
      <c r="AY72" s="270" t="str">
        <f t="shared" ref="AY72:AZ72" si="39">IF($D72="","",IF(COUNTIF($D$64:$D$88,$D72)=1,0,1))</f>
        <v/>
      </c>
      <c r="AZ72" s="270" t="str">
        <f t="shared" si="39"/>
        <v/>
      </c>
      <c r="BA72" s="66" t="str">
        <f t="shared" si="35"/>
        <v/>
      </c>
    </row>
    <row r="73" spans="2:53" ht="18" customHeight="1" thickBot="1" x14ac:dyDescent="0.3">
      <c r="B73" s="142"/>
      <c r="C73" s="246"/>
      <c r="D73" s="224"/>
      <c r="E73" s="136" t="str">
        <f>IF(D72="","",VLOOKUP(D72,登録データ!$A$3:$G$2500,2,FALSE))</f>
        <v/>
      </c>
      <c r="F73" s="241"/>
      <c r="G73" s="241"/>
      <c r="H73" s="241"/>
      <c r="I73" s="241"/>
      <c r="J73" s="241"/>
      <c r="K73" s="241"/>
      <c r="L73" s="136" t="s">
        <v>3072</v>
      </c>
      <c r="M73" s="148"/>
      <c r="N73" s="152" t="s">
        <v>3068</v>
      </c>
      <c r="O73" s="148"/>
      <c r="P73" s="152" t="s">
        <v>3069</v>
      </c>
      <c r="Q73" s="148"/>
      <c r="R73" s="148"/>
      <c r="S73" s="135"/>
      <c r="T73" s="171"/>
      <c r="U73" s="142"/>
      <c r="V73" s="142"/>
      <c r="W73" s="142"/>
      <c r="X73" s="142"/>
      <c r="Y73" s="142"/>
      <c r="Z73" s="142"/>
      <c r="AA73" s="64"/>
      <c r="AB73" s="142"/>
      <c r="AC73" s="142" t="str">
        <f>IF(AE73="","",RANK(AE73,$AE$65:$AE$90,1))</f>
        <v/>
      </c>
      <c r="AD73" s="64" t="e">
        <f>IF(COUNTIF($AE$65:AE73,AE73)=1,AC73,AC73+COUNTIF($AE$65:AE73,AE73)-1)</f>
        <v>#VALUE!</v>
      </c>
      <c r="AE73" s="142" t="str">
        <f>IF(OR(M72="",T72&lt;&gt;""),"",M72*60+O72+Q72/100)</f>
        <v/>
      </c>
      <c r="AF73" s="64"/>
      <c r="AG73" s="64"/>
      <c r="AH73" s="142"/>
      <c r="AI73" s="142"/>
      <c r="AJ73" s="142"/>
      <c r="AK73" s="142"/>
      <c r="AL73" s="142"/>
      <c r="AM73" s="142"/>
      <c r="AN73" s="142"/>
      <c r="AP73" s="61"/>
      <c r="AQ73" s="139">
        <f>IF(D68="",0,IF(登録データ!$Q$58=0,0,IF(VLOOKUP(D68,登録データ!$A$3:$Z$2500,16,FALSE)=1,0,1)))</f>
        <v>0</v>
      </c>
      <c r="AR73" s="139">
        <f>IF(D68="",1,0)</f>
        <v>1</v>
      </c>
      <c r="AS73" s="139">
        <f>IF(E69="",1,0)</f>
        <v>1</v>
      </c>
      <c r="AT73" s="139">
        <f>IF(E68="",1,0)</f>
        <v>1</v>
      </c>
      <c r="AU73" s="139">
        <f>IF(G68="",1,0)</f>
        <v>1</v>
      </c>
      <c r="AV73" s="139">
        <f>IF(F68="",1,0)</f>
        <v>1</v>
      </c>
      <c r="AW73" s="139">
        <f>SUM(AR73:AV73)</f>
        <v>5</v>
      </c>
      <c r="AX73" s="139">
        <f>IF('様式1‐1(男子)'!$D$16="",0,IF(COUNTIF('様式1-2(男子)'!$D$16:$D$41,'様式1-2(男子)'!D68)&lt;&gt;0,1,0))</f>
        <v>0</v>
      </c>
      <c r="AY73" s="271"/>
      <c r="AZ73" s="271"/>
      <c r="BA73" s="66" t="str">
        <f t="shared" si="35"/>
        <v/>
      </c>
    </row>
    <row r="74" spans="2:53" ht="18" customHeight="1" thickTop="1" x14ac:dyDescent="0.25">
      <c r="B74" s="142"/>
      <c r="C74" s="275">
        <v>6</v>
      </c>
      <c r="D74" s="276"/>
      <c r="E74" s="139" t="str">
        <f>IF(D74="","",VLOOKUP(D74,登録データ!$A$3:$G$2500,3,FALSE))</f>
        <v/>
      </c>
      <c r="F74" s="250" t="str">
        <f>IF(D74="","",VLOOKUP(D74,登録データ!$A$3:$G$2500,4,FALSE))</f>
        <v/>
      </c>
      <c r="G74" s="250" t="str">
        <f>IF(D74="","",VLOOKUP(D74,登録データ!$A$3:$G$2500,5,FALSE))</f>
        <v/>
      </c>
      <c r="H74" s="250" t="str">
        <f>IF(D74="","",VLOOKUP(D74,登録データ!$A$3:$G$2500,7,FALSE))</f>
        <v/>
      </c>
      <c r="I74" s="250" t="s">
        <v>3064</v>
      </c>
      <c r="J74" s="250" t="str">
        <f>IF(D74="","",VLOOKUP(D74,登録データ!$A$3:$G$2500,6,FALSE))</f>
        <v/>
      </c>
      <c r="K74" s="250" t="s">
        <v>3066</v>
      </c>
      <c r="L74" s="143" t="s">
        <v>3067</v>
      </c>
      <c r="M74" s="165"/>
      <c r="N74" s="155" t="s">
        <v>3068</v>
      </c>
      <c r="O74" s="165"/>
      <c r="P74" s="155" t="s">
        <v>3069</v>
      </c>
      <c r="Q74" s="165"/>
      <c r="R74" s="150"/>
      <c r="S74" s="134"/>
      <c r="T74" s="171"/>
      <c r="U74" s="142"/>
      <c r="V74" s="142"/>
      <c r="W74" s="142"/>
      <c r="X74" s="142"/>
      <c r="Y74" s="142"/>
      <c r="Z74" s="142"/>
      <c r="AA74" s="64"/>
      <c r="AB74" s="142"/>
      <c r="AC74" s="142"/>
      <c r="AD74" s="64"/>
      <c r="AE74" s="142"/>
      <c r="AF74" s="64" t="str">
        <f>IF(AH74="","",RANK(AH74,$AH$65:$AH$90,1))</f>
        <v/>
      </c>
      <c r="AG74" s="64" t="e">
        <f>IF(COUNTIF($AH$66:AH74,AH74)=1,AF74,AF74+COUNTIF($AH$66:AH74,AH74)-1)</f>
        <v>#VALUE!</v>
      </c>
      <c r="AH74" s="142" t="str">
        <f>IF(OR(M73="",T72&lt;&gt;""),"",M73*60+O73+Q73/100)</f>
        <v/>
      </c>
      <c r="AI74" s="142"/>
      <c r="AJ74" s="142"/>
      <c r="AK74" s="142"/>
      <c r="AL74" s="142"/>
      <c r="AM74" s="142"/>
      <c r="AN74" s="142"/>
      <c r="AP74" s="61"/>
      <c r="AQ74" s="139"/>
      <c r="AR74" s="139"/>
      <c r="AS74" s="139"/>
      <c r="AT74" s="139"/>
      <c r="AU74" s="139"/>
      <c r="AV74" s="139"/>
      <c r="AW74" s="139"/>
      <c r="AX74" s="139"/>
      <c r="AY74" s="270" t="str">
        <f t="shared" ref="AY74:AZ74" si="40">IF($D74="","",IF(COUNTIF($D$64:$D$88,$D74)=1,0,1))</f>
        <v/>
      </c>
      <c r="AZ74" s="270" t="str">
        <f t="shared" si="40"/>
        <v/>
      </c>
      <c r="BA74" s="66" t="str">
        <f t="shared" si="35"/>
        <v/>
      </c>
    </row>
    <row r="75" spans="2:53" ht="18" customHeight="1" thickBot="1" x14ac:dyDescent="0.3">
      <c r="B75" s="142"/>
      <c r="C75" s="246"/>
      <c r="D75" s="224"/>
      <c r="E75" s="136" t="str">
        <f>IF(D74="","",VLOOKUP(D74,登録データ!$A$3:$G$2500,2,FALSE))</f>
        <v/>
      </c>
      <c r="F75" s="241"/>
      <c r="G75" s="241"/>
      <c r="H75" s="241"/>
      <c r="I75" s="241"/>
      <c r="J75" s="241"/>
      <c r="K75" s="241"/>
      <c r="L75" s="136" t="s">
        <v>3072</v>
      </c>
      <c r="M75" s="148"/>
      <c r="N75" s="152" t="s">
        <v>3068</v>
      </c>
      <c r="O75" s="148"/>
      <c r="P75" s="152" t="s">
        <v>3069</v>
      </c>
      <c r="Q75" s="148"/>
      <c r="R75" s="148"/>
      <c r="S75" s="135"/>
      <c r="T75" s="171"/>
      <c r="U75" s="142"/>
      <c r="V75" s="142"/>
      <c r="W75" s="142"/>
      <c r="X75" s="142"/>
      <c r="Y75" s="142"/>
      <c r="Z75" s="142"/>
      <c r="AA75" s="64"/>
      <c r="AB75" s="142"/>
      <c r="AC75" s="142" t="str">
        <f>IF(AE75="","",RANK(AE75,$AE$65:$AE$90,1))</f>
        <v/>
      </c>
      <c r="AD75" s="64" t="e">
        <f>IF(COUNTIF($AE$65:AE75,AE75)=1,AC75,AC75+COUNTIF($AE$65:AE75,AE75)-1)</f>
        <v>#VALUE!</v>
      </c>
      <c r="AE75" s="142" t="str">
        <f>IF(OR(M74="",T74&lt;&gt;""),"",M74*60+O74+Q74/100)</f>
        <v/>
      </c>
      <c r="AF75" s="64"/>
      <c r="AG75" s="64"/>
      <c r="AH75" s="142"/>
      <c r="AI75" s="142"/>
      <c r="AJ75" s="142"/>
      <c r="AK75" s="142"/>
      <c r="AL75" s="142"/>
      <c r="AM75" s="142"/>
      <c r="AN75" s="142"/>
      <c r="AP75" s="61"/>
      <c r="AQ75" s="139">
        <f>IF(D70="",0,IF(登録データ!$Q$58=0,0,IF(VLOOKUP(D70,登録データ!$A$3:$Z$2500,16,FALSE)=1,0,1)))</f>
        <v>0</v>
      </c>
      <c r="AR75" s="139">
        <f>IF(D70="",1,0)</f>
        <v>1</v>
      </c>
      <c r="AS75" s="139">
        <f>IF(E71="",1,0)</f>
        <v>1</v>
      </c>
      <c r="AT75" s="139">
        <f>IF(E70="",1,0)</f>
        <v>1</v>
      </c>
      <c r="AU75" s="139">
        <f>IF(G70="",1,0)</f>
        <v>1</v>
      </c>
      <c r="AV75" s="139">
        <f>IF(F70="",1,0)</f>
        <v>1</v>
      </c>
      <c r="AW75" s="139">
        <f>SUM(AR75:AV75)</f>
        <v>5</v>
      </c>
      <c r="AX75" s="139">
        <f>IF('様式1‐1(男子)'!$D$16="",0,IF(COUNTIF('様式1-2(男子)'!$D$16:$D$41,'様式1-2(男子)'!D70)&lt;&gt;0,1,0))</f>
        <v>0</v>
      </c>
      <c r="AY75" s="271"/>
      <c r="AZ75" s="271"/>
      <c r="BA75" s="66" t="str">
        <f t="shared" si="35"/>
        <v/>
      </c>
    </row>
    <row r="76" spans="2:53" ht="18" customHeight="1" thickTop="1" x14ac:dyDescent="0.25">
      <c r="B76" s="142"/>
      <c r="C76" s="275">
        <v>7</v>
      </c>
      <c r="D76" s="276"/>
      <c r="E76" s="139" t="str">
        <f>IF(D76="","",VLOOKUP(D76,登録データ!$A$3:$G$2500,3,FALSE))</f>
        <v/>
      </c>
      <c r="F76" s="250" t="str">
        <f>IF(D76="","",VLOOKUP(D76,登録データ!$A$3:$G$2500,4,FALSE))</f>
        <v/>
      </c>
      <c r="G76" s="250" t="str">
        <f>IF(D76="","",VLOOKUP(D76,登録データ!$A$3:$G$2500,5,FALSE))</f>
        <v/>
      </c>
      <c r="H76" s="250" t="str">
        <f>IF(D76="","",VLOOKUP(D76,登録データ!$A$3:$G$2500,7,FALSE))</f>
        <v/>
      </c>
      <c r="I76" s="250" t="s">
        <v>3064</v>
      </c>
      <c r="J76" s="250" t="str">
        <f>IF(D76="","",VLOOKUP(D76,登録データ!$A$3:$G$2500,6,FALSE))</f>
        <v/>
      </c>
      <c r="K76" s="250" t="s">
        <v>3066</v>
      </c>
      <c r="L76" s="143" t="s">
        <v>3067</v>
      </c>
      <c r="M76" s="165"/>
      <c r="N76" s="155" t="s">
        <v>3068</v>
      </c>
      <c r="O76" s="165"/>
      <c r="P76" s="155" t="s">
        <v>3069</v>
      </c>
      <c r="Q76" s="165"/>
      <c r="R76" s="150"/>
      <c r="S76" s="134"/>
      <c r="T76" s="171"/>
      <c r="U76" s="142"/>
      <c r="V76" s="142"/>
      <c r="W76" s="142"/>
      <c r="X76" s="142"/>
      <c r="Y76" s="142"/>
      <c r="Z76" s="142"/>
      <c r="AA76" s="64"/>
      <c r="AB76" s="142"/>
      <c r="AC76" s="142"/>
      <c r="AD76" s="64"/>
      <c r="AE76" s="142"/>
      <c r="AF76" s="64" t="str">
        <f>IF(AH76="","",RANK(AH76,$AH$65:$AH$90,1))</f>
        <v/>
      </c>
      <c r="AG76" s="64" t="e">
        <f>IF(COUNTIF($AH$66:AH76,AH76)=1,AF76,AF76+COUNTIF($AH$66:AH76,AH76)-1)</f>
        <v>#VALUE!</v>
      </c>
      <c r="AH76" s="142" t="str">
        <f>IF(OR(M75="",T74&lt;&gt;""),"",M75*60+O75+Q75/100)</f>
        <v/>
      </c>
      <c r="AI76" s="142"/>
      <c r="AJ76" s="142"/>
      <c r="AK76" s="142"/>
      <c r="AL76" s="142"/>
      <c r="AM76" s="142"/>
      <c r="AN76" s="142"/>
      <c r="AP76" s="61"/>
      <c r="AQ76" s="139"/>
      <c r="AR76" s="139"/>
      <c r="AS76" s="139"/>
      <c r="AT76" s="139"/>
      <c r="AU76" s="139"/>
      <c r="AV76" s="139"/>
      <c r="AW76" s="139"/>
      <c r="AX76" s="139"/>
      <c r="AY76" s="270" t="str">
        <f t="shared" ref="AY76:AZ76" si="41">IF($D76="","",IF(COUNTIF($D$64:$D$88,$D76)=1,0,1))</f>
        <v/>
      </c>
      <c r="AZ76" s="270" t="str">
        <f t="shared" si="41"/>
        <v/>
      </c>
      <c r="BA76" s="66" t="str">
        <f t="shared" si="35"/>
        <v/>
      </c>
    </row>
    <row r="77" spans="2:53" ht="18" customHeight="1" thickBot="1" x14ac:dyDescent="0.3">
      <c r="B77" s="142"/>
      <c r="C77" s="246"/>
      <c r="D77" s="224"/>
      <c r="E77" s="136" t="str">
        <f>IF(D76="","",VLOOKUP(D76,登録データ!$A$3:$G$2500,2,FALSE))</f>
        <v/>
      </c>
      <c r="F77" s="241"/>
      <c r="G77" s="241"/>
      <c r="H77" s="241"/>
      <c r="I77" s="241"/>
      <c r="J77" s="241"/>
      <c r="K77" s="241"/>
      <c r="L77" s="136" t="s">
        <v>3072</v>
      </c>
      <c r="M77" s="148"/>
      <c r="N77" s="152" t="s">
        <v>3068</v>
      </c>
      <c r="O77" s="148"/>
      <c r="P77" s="152" t="s">
        <v>3069</v>
      </c>
      <c r="Q77" s="148"/>
      <c r="R77" s="148"/>
      <c r="S77" s="135"/>
      <c r="T77" s="171"/>
      <c r="U77" s="142"/>
      <c r="V77" s="142"/>
      <c r="W77" s="142"/>
      <c r="X77" s="142"/>
      <c r="Y77" s="142"/>
      <c r="Z77" s="142"/>
      <c r="AA77" s="64"/>
      <c r="AB77" s="142"/>
      <c r="AC77" s="142" t="str">
        <f>IF(AE77="","",RANK(AE77,$AE$65:$AE$90,1))</f>
        <v/>
      </c>
      <c r="AD77" s="64" t="e">
        <f>IF(COUNTIF($AE$65:AE77,AE77)=1,AC77,AC77+COUNTIF($AE$65:AE77,AE77)-1)</f>
        <v>#VALUE!</v>
      </c>
      <c r="AE77" s="142" t="str">
        <f>IF(OR(M76="",T76&lt;&gt;""),"",M76*60+O76+Q76/100)</f>
        <v/>
      </c>
      <c r="AF77" s="64"/>
      <c r="AG77" s="64"/>
      <c r="AH77" s="142"/>
      <c r="AI77" s="142"/>
      <c r="AJ77" s="142"/>
      <c r="AK77" s="142"/>
      <c r="AL77" s="142"/>
      <c r="AM77" s="142"/>
      <c r="AN77" s="142"/>
      <c r="AP77" s="61"/>
      <c r="AQ77" s="139">
        <f>IF(D72="",0,IF(登録データ!$Q$58=0,0,IF(VLOOKUP(D72,登録データ!$A$3:$Z$2500,16,FALSE)=1,0,1)))</f>
        <v>0</v>
      </c>
      <c r="AR77" s="139">
        <f>IF(D72="",1,0)</f>
        <v>1</v>
      </c>
      <c r="AS77" s="139">
        <f>IF(E73="",1,0)</f>
        <v>1</v>
      </c>
      <c r="AT77" s="139">
        <f>IF(E72="",1,0)</f>
        <v>1</v>
      </c>
      <c r="AU77" s="139">
        <f>IF(G72="",1,0)</f>
        <v>1</v>
      </c>
      <c r="AV77" s="139">
        <f>IF(F72="",1,0)</f>
        <v>1</v>
      </c>
      <c r="AW77" s="139">
        <f>SUM(AR77:AV77)</f>
        <v>5</v>
      </c>
      <c r="AX77" s="139">
        <f>IF('様式1‐1(男子)'!$D$16="",0,IF(COUNTIF('様式1-2(男子)'!$D$16:$D$41,'様式1-2(男子)'!D72)&lt;&gt;0,1,0))</f>
        <v>0</v>
      </c>
      <c r="AY77" s="271"/>
      <c r="AZ77" s="271"/>
      <c r="BA77" s="66" t="str">
        <f t="shared" si="35"/>
        <v/>
      </c>
    </row>
    <row r="78" spans="2:53" ht="18" customHeight="1" thickTop="1" x14ac:dyDescent="0.25">
      <c r="B78" s="142"/>
      <c r="C78" s="275">
        <v>8</v>
      </c>
      <c r="D78" s="276"/>
      <c r="E78" s="139" t="str">
        <f>IF(D78="","",VLOOKUP(D78,登録データ!$A$3:$G$2500,3,FALSE))</f>
        <v/>
      </c>
      <c r="F78" s="250" t="str">
        <f>IF(D78="","",VLOOKUP(D78,登録データ!$A$3:$G$2500,4,FALSE))</f>
        <v/>
      </c>
      <c r="G78" s="250" t="str">
        <f>IF(D78="","",VLOOKUP(D78,登録データ!$A$3:$G$2500,5,FALSE))</f>
        <v/>
      </c>
      <c r="H78" s="250" t="str">
        <f>IF(D78="","",VLOOKUP(D78,登録データ!$A$3:$G$2500,7,FALSE))</f>
        <v/>
      </c>
      <c r="I78" s="250" t="s">
        <v>3064</v>
      </c>
      <c r="J78" s="250" t="str">
        <f>IF(D78="","",VLOOKUP(D78,登録データ!$A$3:$G$2500,6,FALSE))</f>
        <v/>
      </c>
      <c r="K78" s="250" t="s">
        <v>3066</v>
      </c>
      <c r="L78" s="143" t="s">
        <v>3067</v>
      </c>
      <c r="M78" s="165"/>
      <c r="N78" s="155" t="s">
        <v>3068</v>
      </c>
      <c r="O78" s="165"/>
      <c r="P78" s="155" t="s">
        <v>3069</v>
      </c>
      <c r="Q78" s="165"/>
      <c r="R78" s="150"/>
      <c r="S78" s="134"/>
      <c r="T78" s="171"/>
      <c r="U78" s="142"/>
      <c r="V78" s="142"/>
      <c r="W78" s="142"/>
      <c r="X78" s="142"/>
      <c r="Y78" s="142" t="s">
        <v>408</v>
      </c>
      <c r="Z78" s="142">
        <f>SUM(Z64:Z70)</f>
        <v>0</v>
      </c>
      <c r="AA78" s="64">
        <f>SUM(AA64:AA70)</f>
        <v>0</v>
      </c>
      <c r="AB78" s="142"/>
      <c r="AC78" s="142"/>
      <c r="AD78" s="64"/>
      <c r="AE78" s="142"/>
      <c r="AF78" s="64" t="str">
        <f>IF(AH78="","",RANK(AH78,$AH$65:$AH$90,1))</f>
        <v/>
      </c>
      <c r="AG78" s="64" t="e">
        <f>IF(COUNTIF($AH$66:AH78,AH78)=1,AF78,AF78+COUNTIF($AH$66:AH78,AH78)-1)</f>
        <v>#VALUE!</v>
      </c>
      <c r="AH78" s="142" t="str">
        <f>IF(OR(M77="",T76&lt;&gt;""),"",M77*60+O77+Q77/100)</f>
        <v/>
      </c>
      <c r="AI78" s="142"/>
      <c r="AJ78" s="142"/>
      <c r="AK78" s="142"/>
      <c r="AL78" s="142"/>
      <c r="AM78" s="142"/>
      <c r="AN78" s="142"/>
      <c r="AP78" s="61"/>
      <c r="AQ78" s="139"/>
      <c r="AR78" s="139"/>
      <c r="AS78" s="139"/>
      <c r="AT78" s="139"/>
      <c r="AU78" s="139"/>
      <c r="AV78" s="139"/>
      <c r="AW78" s="139"/>
      <c r="AX78" s="139"/>
      <c r="AY78" s="270" t="str">
        <f t="shared" ref="AY78:AZ78" si="42">IF($D78="","",IF(COUNTIF($D$64:$D$88,$D78)=1,0,1))</f>
        <v/>
      </c>
      <c r="AZ78" s="270" t="str">
        <f t="shared" si="42"/>
        <v/>
      </c>
      <c r="BA78" s="66" t="str">
        <f t="shared" si="35"/>
        <v/>
      </c>
    </row>
    <row r="79" spans="2:53" ht="18" customHeight="1" thickBot="1" x14ac:dyDescent="0.3">
      <c r="B79" s="142"/>
      <c r="C79" s="246"/>
      <c r="D79" s="224"/>
      <c r="E79" s="136" t="str">
        <f>IF(D78="","",VLOOKUP(D78,登録データ!$A$3:$G$2500,2,FALSE))</f>
        <v/>
      </c>
      <c r="F79" s="241"/>
      <c r="G79" s="241"/>
      <c r="H79" s="241"/>
      <c r="I79" s="241"/>
      <c r="J79" s="241"/>
      <c r="K79" s="241"/>
      <c r="L79" s="136" t="s">
        <v>3072</v>
      </c>
      <c r="M79" s="148"/>
      <c r="N79" s="152" t="s">
        <v>3068</v>
      </c>
      <c r="O79" s="148"/>
      <c r="P79" s="152" t="s">
        <v>3069</v>
      </c>
      <c r="Q79" s="148"/>
      <c r="R79" s="148"/>
      <c r="S79" s="135"/>
      <c r="T79" s="171"/>
      <c r="U79" s="142"/>
      <c r="V79" s="142"/>
      <c r="W79" s="142"/>
      <c r="X79" s="142"/>
      <c r="Y79" s="142" t="s">
        <v>3112</v>
      </c>
      <c r="Z79" s="142">
        <f>COUNT(Z64:Z70)</f>
        <v>0</v>
      </c>
      <c r="AA79" s="142">
        <f>COUNT(AA64:AA70)</f>
        <v>0</v>
      </c>
      <c r="AB79" s="142"/>
      <c r="AC79" s="142" t="str">
        <f>IF(AE79="","",RANK(AE79,$AE$65:$AE$90,1))</f>
        <v/>
      </c>
      <c r="AD79" s="64" t="e">
        <f>IF(COUNTIF($AE$65:AE79,AE79)=1,AC79,AC79+COUNTIF($AE$65:AE79,AE79)-1)</f>
        <v>#VALUE!</v>
      </c>
      <c r="AE79" s="142" t="str">
        <f>IF(OR(M78="",T78&lt;&gt;""),"",M78*60+O78+Q78/100)</f>
        <v/>
      </c>
      <c r="AF79" s="64"/>
      <c r="AG79" s="64"/>
      <c r="AH79" s="142"/>
      <c r="AI79" s="142"/>
      <c r="AJ79" s="142"/>
      <c r="AK79" s="142"/>
      <c r="AL79" s="142"/>
      <c r="AM79" s="142"/>
      <c r="AN79" s="142"/>
      <c r="AP79" s="61"/>
      <c r="AQ79" s="139">
        <f>IF(D74="",0,IF(登録データ!$Q$58=0,0,IF(VLOOKUP(D74,登録データ!$A$3:$Z$2500,16,FALSE)=1,0,1)))</f>
        <v>0</v>
      </c>
      <c r="AR79" s="139">
        <f>IF(D74="",1,0)</f>
        <v>1</v>
      </c>
      <c r="AS79" s="139">
        <f>IF(E75="",1,0)</f>
        <v>1</v>
      </c>
      <c r="AT79" s="139">
        <f>IF(E74="",1,0)</f>
        <v>1</v>
      </c>
      <c r="AU79" s="139">
        <f>IF(G74="",1,0)</f>
        <v>1</v>
      </c>
      <c r="AV79" s="139">
        <f>IF(F74="",1,0)</f>
        <v>1</v>
      </c>
      <c r="AW79" s="139">
        <f>SUM(AR79:AV79)</f>
        <v>5</v>
      </c>
      <c r="AX79" s="139">
        <f>IF('様式1‐1(男子)'!$D$16="",0,IF(COUNTIF('様式1-2(男子)'!$D$16:$D$41,'様式1-2(男子)'!D74)&lt;&gt;0,1,0))</f>
        <v>0</v>
      </c>
      <c r="AY79" s="271"/>
      <c r="AZ79" s="271"/>
      <c r="BA79" s="66" t="str">
        <f t="shared" si="35"/>
        <v/>
      </c>
    </row>
    <row r="80" spans="2:53" ht="18" customHeight="1" thickTop="1" x14ac:dyDescent="0.25">
      <c r="B80" s="142"/>
      <c r="C80" s="275">
        <v>9</v>
      </c>
      <c r="D80" s="276"/>
      <c r="E80" s="139" t="str">
        <f>IF(D80="","",VLOOKUP(D80,登録データ!$A$3:$G$2500,3,FALSE))</f>
        <v/>
      </c>
      <c r="F80" s="250" t="str">
        <f>IF(D80="","",VLOOKUP(D80,登録データ!$A$3:$G$2500,4,FALSE))</f>
        <v/>
      </c>
      <c r="G80" s="250" t="str">
        <f>IF(D80="","",VLOOKUP(D80,登録データ!$A$3:$G$2500,5,FALSE))</f>
        <v/>
      </c>
      <c r="H80" s="250" t="str">
        <f>IF(D80="","",VLOOKUP(D80,登録データ!$A$3:$G$2500,7,FALSE))</f>
        <v/>
      </c>
      <c r="I80" s="250" t="s">
        <v>3064</v>
      </c>
      <c r="J80" s="250" t="str">
        <f>IF(D80="","",VLOOKUP(D80,登録データ!$A$3:$G$2500,6,FALSE))</f>
        <v/>
      </c>
      <c r="K80" s="250" t="s">
        <v>3066</v>
      </c>
      <c r="L80" s="143" t="s">
        <v>3067</v>
      </c>
      <c r="M80" s="165"/>
      <c r="N80" s="155" t="s">
        <v>3068</v>
      </c>
      <c r="O80" s="165"/>
      <c r="P80" s="155" t="s">
        <v>3069</v>
      </c>
      <c r="Q80" s="165"/>
      <c r="R80" s="150"/>
      <c r="S80" s="134"/>
      <c r="T80" s="171"/>
      <c r="U80" s="142"/>
      <c r="V80" s="142"/>
      <c r="W80" s="142"/>
      <c r="X80" s="142"/>
      <c r="Y80" s="142" t="s">
        <v>3113</v>
      </c>
      <c r="Z80" s="142" t="e">
        <f>Z78/Z79</f>
        <v>#DIV/0!</v>
      </c>
      <c r="AA80" s="142" t="e">
        <f>AA78/AA79</f>
        <v>#DIV/0!</v>
      </c>
      <c r="AB80" s="142"/>
      <c r="AC80" s="142"/>
      <c r="AD80" s="64"/>
      <c r="AE80" s="142"/>
      <c r="AF80" s="64" t="str">
        <f>IF(AH80="","",RANK(AH80,$AH$65:$AH$90,1))</f>
        <v/>
      </c>
      <c r="AG80" s="64" t="e">
        <f>IF(COUNTIF($AH$66:AH80,AH80)=1,AF80,AF80+COUNTIF($AH$66:AH80,AH80)-1)</f>
        <v>#VALUE!</v>
      </c>
      <c r="AH80" s="142" t="str">
        <f>IF(OR(M79="",T78&lt;&gt;""),"",M79*60+O79+Q79/100)</f>
        <v/>
      </c>
      <c r="AI80" s="142"/>
      <c r="AJ80" s="142"/>
      <c r="AK80" s="142"/>
      <c r="AL80" s="142"/>
      <c r="AM80" s="142"/>
      <c r="AN80" s="142"/>
      <c r="AP80" s="61"/>
      <c r="AQ80" s="139"/>
      <c r="AR80" s="139"/>
      <c r="AS80" s="139"/>
      <c r="AT80" s="139"/>
      <c r="AU80" s="139"/>
      <c r="AV80" s="139"/>
      <c r="AW80" s="139"/>
      <c r="AX80" s="139"/>
      <c r="AY80" s="270" t="str">
        <f t="shared" ref="AY80:AZ80" si="43">IF($D80="","",IF(COUNTIF($D$64:$D$88,$D80)=1,0,1))</f>
        <v/>
      </c>
      <c r="AZ80" s="270" t="str">
        <f t="shared" si="43"/>
        <v/>
      </c>
      <c r="BA80" s="66" t="str">
        <f t="shared" si="35"/>
        <v/>
      </c>
    </row>
    <row r="81" spans="2:53" ht="18" customHeight="1" thickBot="1" x14ac:dyDescent="0.3">
      <c r="B81" s="142"/>
      <c r="C81" s="246"/>
      <c r="D81" s="224"/>
      <c r="E81" s="136" t="str">
        <f>IF(D80="","",VLOOKUP(D80,登録データ!$A$3:$G$2500,2,FALSE))</f>
        <v/>
      </c>
      <c r="F81" s="241"/>
      <c r="G81" s="241"/>
      <c r="H81" s="241"/>
      <c r="I81" s="241"/>
      <c r="J81" s="241"/>
      <c r="K81" s="241"/>
      <c r="L81" s="136" t="s">
        <v>3072</v>
      </c>
      <c r="M81" s="148"/>
      <c r="N81" s="152" t="s">
        <v>3068</v>
      </c>
      <c r="O81" s="148"/>
      <c r="P81" s="152" t="s">
        <v>3069</v>
      </c>
      <c r="Q81" s="148"/>
      <c r="R81" s="148"/>
      <c r="S81" s="135"/>
      <c r="T81" s="171"/>
      <c r="U81" s="142"/>
      <c r="V81" s="142"/>
      <c r="W81" s="142"/>
      <c r="X81" s="142"/>
      <c r="Y81" s="142"/>
      <c r="Z81" s="142"/>
      <c r="AA81" s="64"/>
      <c r="AB81" s="142"/>
      <c r="AC81" s="142" t="str">
        <f>IF(AE81="","",RANK(AE81,$AE$65:$AE$90,1))</f>
        <v/>
      </c>
      <c r="AD81" s="64" t="e">
        <f>IF(COUNTIF($AE$65:AE81,AE81)=1,AC81,AC81+COUNTIF($AE$65:AE81,AE81)-1)</f>
        <v>#VALUE!</v>
      </c>
      <c r="AE81" s="142" t="str">
        <f>IF(OR(M80="",T80&lt;&gt;""),"",M80*60+O80+Q80/100)</f>
        <v/>
      </c>
      <c r="AF81" s="64"/>
      <c r="AG81" s="64"/>
      <c r="AH81" s="142"/>
      <c r="AI81" s="142"/>
      <c r="AJ81" s="142"/>
      <c r="AK81" s="142"/>
      <c r="AL81" s="142"/>
      <c r="AM81" s="142"/>
      <c r="AN81" s="142"/>
      <c r="AP81" s="61"/>
      <c r="AQ81" s="139">
        <f>IF(D76="",0,IF(登録データ!$Q$58=0,0,IF(VLOOKUP(D76,登録データ!$A$3:$Z$2500,16,FALSE)=1,0,1)))</f>
        <v>0</v>
      </c>
      <c r="AR81" s="139">
        <f>IF(D76="",1,0)</f>
        <v>1</v>
      </c>
      <c r="AS81" s="139">
        <f>IF(E77="",1,0)</f>
        <v>1</v>
      </c>
      <c r="AT81" s="139">
        <f>IF(E76="",1,0)</f>
        <v>1</v>
      </c>
      <c r="AU81" s="139">
        <f>IF(G76="",1,0)</f>
        <v>1</v>
      </c>
      <c r="AV81" s="139">
        <f>IF(F76="",1,0)</f>
        <v>1</v>
      </c>
      <c r="AW81" s="139">
        <f>SUM(AR81:AV81)</f>
        <v>5</v>
      </c>
      <c r="AX81" s="139">
        <f>IF('様式1‐1(男子)'!$D$16="",0,IF(COUNTIF('様式1-2(男子)'!$D$16:$D$41,'様式1-2(男子)'!D76)&lt;&gt;0,1,0))</f>
        <v>0</v>
      </c>
      <c r="AY81" s="271"/>
      <c r="AZ81" s="271"/>
      <c r="BA81" s="66" t="str">
        <f t="shared" si="35"/>
        <v/>
      </c>
    </row>
    <row r="82" spans="2:53" ht="18" customHeight="1" thickTop="1" x14ac:dyDescent="0.25">
      <c r="B82" s="142"/>
      <c r="C82" s="275">
        <v>10</v>
      </c>
      <c r="D82" s="276"/>
      <c r="E82" s="139" t="str">
        <f>IF(D82="","",VLOOKUP(D82,登録データ!$A$3:$G$2500,3,FALSE))</f>
        <v/>
      </c>
      <c r="F82" s="250" t="str">
        <f>IF(D82="","",VLOOKUP(D82,登録データ!$A$3:$G$2500,4,FALSE))</f>
        <v/>
      </c>
      <c r="G82" s="250" t="str">
        <f>IF(D82="","",VLOOKUP(D82,登録データ!$A$3:$G$2500,5,FALSE))</f>
        <v/>
      </c>
      <c r="H82" s="250" t="str">
        <f>IF(D82="","",VLOOKUP(D82,登録データ!$A$3:$G$2500,7,FALSE))</f>
        <v/>
      </c>
      <c r="I82" s="250" t="s">
        <v>3064</v>
      </c>
      <c r="J82" s="250" t="str">
        <f>IF(D82="","",VLOOKUP(D82,登録データ!$A$3:$G$2500,6,FALSE))</f>
        <v/>
      </c>
      <c r="K82" s="250" t="s">
        <v>3066</v>
      </c>
      <c r="L82" s="143" t="s">
        <v>3067</v>
      </c>
      <c r="M82" s="165"/>
      <c r="N82" s="155" t="s">
        <v>3068</v>
      </c>
      <c r="O82" s="165"/>
      <c r="P82" s="155" t="s">
        <v>3069</v>
      </c>
      <c r="Q82" s="165"/>
      <c r="R82" s="150"/>
      <c r="S82" s="134"/>
      <c r="T82" s="171"/>
      <c r="U82" s="142"/>
      <c r="V82" s="142"/>
      <c r="W82" s="142"/>
      <c r="X82" s="142"/>
      <c r="Y82" s="142" t="s">
        <v>3114</v>
      </c>
      <c r="Z82" s="142" t="e">
        <f>QUOTIENT(Z80,60)</f>
        <v>#DIV/0!</v>
      </c>
      <c r="AA82" s="142" t="e">
        <f>QUOTIENT(AA80,60)</f>
        <v>#DIV/0!</v>
      </c>
      <c r="AB82" s="142"/>
      <c r="AC82" s="142"/>
      <c r="AD82" s="64"/>
      <c r="AE82" s="142"/>
      <c r="AF82" s="64" t="str">
        <f>IF(AH82="","",RANK(AH82,$AH$65:$AH$90,1))</f>
        <v/>
      </c>
      <c r="AG82" s="64" t="e">
        <f>IF(COUNTIF($AH$66:AH82,AH82)=1,AF82,AF82+COUNTIF($AH$66:AH82,AH82)-1)</f>
        <v>#VALUE!</v>
      </c>
      <c r="AH82" s="142" t="str">
        <f>IF(OR(M81="",T80&lt;&gt;""),"",M81*60+O81+Q81/100)</f>
        <v/>
      </c>
      <c r="AI82" s="142"/>
      <c r="AJ82" s="142"/>
      <c r="AK82" s="142"/>
      <c r="AL82" s="142"/>
      <c r="AM82" s="142"/>
      <c r="AN82" s="142"/>
      <c r="AP82" s="61"/>
      <c r="AQ82" s="139"/>
      <c r="AR82" s="139"/>
      <c r="AS82" s="139"/>
      <c r="AT82" s="139"/>
      <c r="AU82" s="139"/>
      <c r="AV82" s="139"/>
      <c r="AW82" s="139"/>
      <c r="AX82" s="139"/>
      <c r="AY82" s="270" t="str">
        <f t="shared" ref="AY82:AZ82" si="44">IF($D82="","",IF(COUNTIF($D$64:$D$88,$D82)=1,0,1))</f>
        <v/>
      </c>
      <c r="AZ82" s="270" t="str">
        <f t="shared" si="44"/>
        <v/>
      </c>
      <c r="BA82" s="66" t="str">
        <f t="shared" si="35"/>
        <v/>
      </c>
    </row>
    <row r="83" spans="2:53" ht="18" customHeight="1" thickBot="1" x14ac:dyDescent="0.3">
      <c r="B83" s="142"/>
      <c r="C83" s="246"/>
      <c r="D83" s="224"/>
      <c r="E83" s="136" t="str">
        <f>IF(D82="","",VLOOKUP(D82,登録データ!$A$3:$G$2500,2,FALSE))</f>
        <v/>
      </c>
      <c r="F83" s="241"/>
      <c r="G83" s="241"/>
      <c r="H83" s="241"/>
      <c r="I83" s="241"/>
      <c r="J83" s="241"/>
      <c r="K83" s="241"/>
      <c r="L83" s="136" t="s">
        <v>3072</v>
      </c>
      <c r="M83" s="148"/>
      <c r="N83" s="152" t="s">
        <v>3068</v>
      </c>
      <c r="O83" s="148"/>
      <c r="P83" s="152" t="s">
        <v>3069</v>
      </c>
      <c r="Q83" s="148"/>
      <c r="R83" s="148"/>
      <c r="S83" s="135"/>
      <c r="T83" s="171"/>
      <c r="U83" s="142"/>
      <c r="V83" s="142"/>
      <c r="W83" s="142"/>
      <c r="X83" s="142"/>
      <c r="Y83" s="142" t="s">
        <v>3115</v>
      </c>
      <c r="Z83" s="142" t="e">
        <f>MOD(Z80,60)</f>
        <v>#DIV/0!</v>
      </c>
      <c r="AA83" s="142" t="e">
        <f>MOD(AA80,60)</f>
        <v>#DIV/0!</v>
      </c>
      <c r="AB83" s="142"/>
      <c r="AC83" s="142" t="str">
        <f>IF(AE83="","",RANK(AE83,$AE$65:$AE$90,1))</f>
        <v/>
      </c>
      <c r="AD83" s="64" t="e">
        <f>IF(COUNTIF($AE$65:AE83,AE83)=1,AC83,AC83+COUNTIF($AE$65:AE83,AE83)-1)</f>
        <v>#VALUE!</v>
      </c>
      <c r="AE83" s="142" t="str">
        <f>IF(OR(M82="",T82&lt;&gt;""),"",M82*60+O82+Q82/100)</f>
        <v/>
      </c>
      <c r="AF83" s="64"/>
      <c r="AG83" s="64"/>
      <c r="AH83" s="142"/>
      <c r="AI83" s="142"/>
      <c r="AJ83" s="142"/>
      <c r="AK83" s="142"/>
      <c r="AL83" s="142"/>
      <c r="AM83" s="142"/>
      <c r="AN83" s="142"/>
      <c r="AP83" s="61"/>
      <c r="AQ83" s="139">
        <f>IF(D78="",0,IF(登録データ!$Q$58=0,0,IF(VLOOKUP(D78,登録データ!$A$3:$Z$2500,16,FALSE)=1,0,1)))</f>
        <v>0</v>
      </c>
      <c r="AR83" s="139">
        <f>IF(D78="",1,0)</f>
        <v>1</v>
      </c>
      <c r="AS83" s="139">
        <f>IF(E79="",1,0)</f>
        <v>1</v>
      </c>
      <c r="AT83" s="139">
        <f>IF(E78="",1,0)</f>
        <v>1</v>
      </c>
      <c r="AU83" s="139">
        <f>IF(G78="",1,0)</f>
        <v>1</v>
      </c>
      <c r="AV83" s="139">
        <f>IF(F78="",1,0)</f>
        <v>1</v>
      </c>
      <c r="AW83" s="139">
        <f>SUM(AR83:AV83)</f>
        <v>5</v>
      </c>
      <c r="AX83" s="139">
        <f>IF('様式1‐1(男子)'!$D$16="",0,IF(COUNTIF('様式1-2(男子)'!$D$16:$D$41,'様式1-2(男子)'!D78)&lt;&gt;0,1,0))</f>
        <v>0</v>
      </c>
      <c r="AY83" s="271"/>
      <c r="AZ83" s="271"/>
      <c r="BA83" s="66" t="str">
        <f t="shared" si="35"/>
        <v/>
      </c>
    </row>
    <row r="84" spans="2:53" ht="18" customHeight="1" thickTop="1" x14ac:dyDescent="0.25">
      <c r="B84" s="142"/>
      <c r="C84" s="275">
        <v>11</v>
      </c>
      <c r="D84" s="276"/>
      <c r="E84" s="139" t="str">
        <f>IF(D84="","",VLOOKUP(D84,登録データ!$A$3:$G$2500,3,FALSE))</f>
        <v/>
      </c>
      <c r="F84" s="250" t="str">
        <f>IF(D84="","",VLOOKUP(D84,登録データ!$A$3:$G$2500,4,FALSE))</f>
        <v/>
      </c>
      <c r="G84" s="250" t="str">
        <f>IF(D84="","",VLOOKUP(D84,登録データ!$A$3:$G$2500,5,FALSE))</f>
        <v/>
      </c>
      <c r="H84" s="250" t="str">
        <f>IF(D84="","",VLOOKUP(D84,登録データ!$A$3:$G$2500,7,FALSE))</f>
        <v/>
      </c>
      <c r="I84" s="250" t="s">
        <v>3064</v>
      </c>
      <c r="J84" s="250" t="str">
        <f>IF(D84="","",VLOOKUP(D84,登録データ!$A$3:$G$2500,6,FALSE))</f>
        <v/>
      </c>
      <c r="K84" s="250" t="s">
        <v>3066</v>
      </c>
      <c r="L84" s="143" t="s">
        <v>3067</v>
      </c>
      <c r="M84" s="165"/>
      <c r="N84" s="155" t="s">
        <v>3068</v>
      </c>
      <c r="O84" s="165"/>
      <c r="P84" s="155" t="s">
        <v>3069</v>
      </c>
      <c r="Q84" s="165"/>
      <c r="R84" s="150"/>
      <c r="S84" s="134"/>
      <c r="T84" s="171"/>
      <c r="U84" s="142"/>
      <c r="V84" s="142"/>
      <c r="W84" s="142"/>
      <c r="X84" s="142"/>
      <c r="Y84" s="142" t="s">
        <v>3116</v>
      </c>
      <c r="Z84" s="142" t="e">
        <f>Z83*100</f>
        <v>#DIV/0!</v>
      </c>
      <c r="AA84" s="142" t="e">
        <f>AA83*100</f>
        <v>#DIV/0!</v>
      </c>
      <c r="AB84" s="142"/>
      <c r="AC84" s="142"/>
      <c r="AD84" s="64"/>
      <c r="AE84" s="142"/>
      <c r="AF84" s="64" t="str">
        <f>IF(AH84="","",RANK(AH84,$AH$65:$AH$90,1))</f>
        <v/>
      </c>
      <c r="AG84" s="64" t="e">
        <f>IF(COUNTIF($AH$66:AH84,AH84)=1,AF84,AF84+COUNTIF($AH$66:AH84,AH84)-1)</f>
        <v>#VALUE!</v>
      </c>
      <c r="AH84" s="142" t="str">
        <f>IF(OR(M83="",T82&lt;&gt;""),"",M83*60+O83+Q83/100)</f>
        <v/>
      </c>
      <c r="AI84" s="142"/>
      <c r="AJ84" s="142"/>
      <c r="AK84" s="142"/>
      <c r="AL84" s="142"/>
      <c r="AM84" s="142"/>
      <c r="AN84" s="142"/>
      <c r="AP84" s="61"/>
      <c r="AQ84" s="139"/>
      <c r="AR84" s="139"/>
      <c r="AS84" s="139"/>
      <c r="AT84" s="139"/>
      <c r="AU84" s="139"/>
      <c r="AV84" s="139"/>
      <c r="AW84" s="139"/>
      <c r="AX84" s="139"/>
      <c r="AY84" s="270" t="str">
        <f t="shared" ref="AY84:AZ84" si="45">IF($D84="","",IF(COUNTIF($D$64:$D$88,$D84)=1,0,1))</f>
        <v/>
      </c>
      <c r="AZ84" s="270" t="str">
        <f t="shared" si="45"/>
        <v/>
      </c>
      <c r="BA84" s="66" t="str">
        <f t="shared" si="35"/>
        <v/>
      </c>
    </row>
    <row r="85" spans="2:53" ht="18" customHeight="1" thickBot="1" x14ac:dyDescent="0.3">
      <c r="B85" s="142"/>
      <c r="C85" s="246"/>
      <c r="D85" s="224"/>
      <c r="E85" s="136" t="str">
        <f>IF(D84="","",VLOOKUP(D84,登録データ!$A$3:$G$2500,2,FALSE))</f>
        <v/>
      </c>
      <c r="F85" s="241"/>
      <c r="G85" s="241"/>
      <c r="H85" s="241"/>
      <c r="I85" s="241"/>
      <c r="J85" s="241"/>
      <c r="K85" s="241"/>
      <c r="L85" s="136" t="s">
        <v>3072</v>
      </c>
      <c r="M85" s="148"/>
      <c r="N85" s="152" t="s">
        <v>3068</v>
      </c>
      <c r="O85" s="148"/>
      <c r="P85" s="152" t="s">
        <v>3069</v>
      </c>
      <c r="Q85" s="148"/>
      <c r="R85" s="148"/>
      <c r="S85" s="135"/>
      <c r="T85" s="171"/>
      <c r="U85" s="142"/>
      <c r="V85" s="142"/>
      <c r="W85" s="142"/>
      <c r="X85" s="142"/>
      <c r="Y85" s="142" t="s">
        <v>3117</v>
      </c>
      <c r="Z85" s="65" t="e">
        <f>ROUNDUP(Z84,0)</f>
        <v>#DIV/0!</v>
      </c>
      <c r="AA85" s="65" t="e">
        <f>ROUNDUP(AA84,0)</f>
        <v>#DIV/0!</v>
      </c>
      <c r="AB85" s="142"/>
      <c r="AC85" s="142" t="str">
        <f>IF(AE85="","",RANK(AE85,$AE$65:$AE$90,1))</f>
        <v/>
      </c>
      <c r="AD85" s="64" t="e">
        <f>IF(COUNTIF($AE$65:AE85,AE85)=1,AC85,AC85+COUNTIF($AE$65:AE85,AE85)-1)</f>
        <v>#VALUE!</v>
      </c>
      <c r="AE85" s="142" t="str">
        <f>IF(OR(M84="",T84&lt;&gt;""),"",M84*60+O84+Q84/100)</f>
        <v/>
      </c>
      <c r="AF85" s="64"/>
      <c r="AG85" s="64"/>
      <c r="AH85" s="142"/>
      <c r="AI85" s="142"/>
      <c r="AJ85" s="142"/>
      <c r="AK85" s="142"/>
      <c r="AL85" s="142"/>
      <c r="AM85" s="142"/>
      <c r="AN85" s="142"/>
      <c r="AP85" s="61"/>
      <c r="AQ85" s="139">
        <f>IF(D80="",0,IF(登録データ!$Q$58=0,0,IF(VLOOKUP(D80,登録データ!$A$3:$Z$2500,16,FALSE)=1,0,1)))</f>
        <v>0</v>
      </c>
      <c r="AR85" s="139">
        <f>IF(D80="",1,0)</f>
        <v>1</v>
      </c>
      <c r="AS85" s="139">
        <f>IF(E81="",1,0)</f>
        <v>1</v>
      </c>
      <c r="AT85" s="139">
        <f>IF(E80="",1,0)</f>
        <v>1</v>
      </c>
      <c r="AU85" s="139">
        <f>IF(G80="",1,0)</f>
        <v>1</v>
      </c>
      <c r="AV85" s="139">
        <f>IF(F80="",1,0)</f>
        <v>1</v>
      </c>
      <c r="AW85" s="139">
        <f>SUM(AR85:AV85)</f>
        <v>5</v>
      </c>
      <c r="AX85" s="139">
        <f>IF('様式1‐1(男子)'!$D$16="",0,IF(COUNTIF('様式1-2(男子)'!$D$16:$D$41,'様式1-2(男子)'!D80)&lt;&gt;0,1,0))</f>
        <v>0</v>
      </c>
      <c r="AY85" s="271"/>
      <c r="AZ85" s="271"/>
      <c r="BA85" s="66" t="str">
        <f t="shared" si="35"/>
        <v/>
      </c>
    </row>
    <row r="86" spans="2:53" ht="18" customHeight="1" thickTop="1" x14ac:dyDescent="0.25">
      <c r="B86" s="142"/>
      <c r="C86" s="275">
        <v>12</v>
      </c>
      <c r="D86" s="276"/>
      <c r="E86" s="139" t="str">
        <f>IF(D86="","",VLOOKUP(D86,登録データ!$A$3:$G$2500,3,FALSE))</f>
        <v/>
      </c>
      <c r="F86" s="250" t="str">
        <f>IF(D86="","",VLOOKUP(D86,登録データ!$A$3:$G$2500,4,FALSE))</f>
        <v/>
      </c>
      <c r="G86" s="250" t="str">
        <f>IF(D86="","",VLOOKUP(D86,登録データ!$A$3:$G$2500,5,FALSE))</f>
        <v/>
      </c>
      <c r="H86" s="250" t="str">
        <f>IF(D86="","",VLOOKUP(D86,登録データ!$A$3:$G$2500,7,FALSE))</f>
        <v/>
      </c>
      <c r="I86" s="250" t="s">
        <v>3064</v>
      </c>
      <c r="J86" s="250" t="str">
        <f>IF(D86="","",VLOOKUP(D86,登録データ!$A$3:$G$2500,6,FALSE))</f>
        <v/>
      </c>
      <c r="K86" s="250" t="s">
        <v>3066</v>
      </c>
      <c r="L86" s="143" t="s">
        <v>3067</v>
      </c>
      <c r="M86" s="165"/>
      <c r="N86" s="155" t="s">
        <v>3068</v>
      </c>
      <c r="O86" s="165"/>
      <c r="P86" s="155" t="s">
        <v>3069</v>
      </c>
      <c r="Q86" s="165"/>
      <c r="R86" s="150"/>
      <c r="S86" s="134"/>
      <c r="T86" s="171"/>
      <c r="U86" s="142"/>
      <c r="V86" s="142"/>
      <c r="W86" s="142"/>
      <c r="X86" s="142"/>
      <c r="Y86" s="142" t="s">
        <v>3118</v>
      </c>
      <c r="Z86" s="142" t="e">
        <f>IF(Z85&gt;1000,LEFT(Z85,2),IF(Z85=1000,LEFT(Z85,2),IF(Z85&gt;100,LEFT(Z85,1),IF(Z85=100,LEFT(Z85,1),0))))</f>
        <v>#DIV/0!</v>
      </c>
      <c r="AA86" s="142" t="e">
        <f>IF(AA85&gt;1000,LEFT(AA85,2),IF(AA85=1000,LEFT(AA85,2),IF(AA85&gt;100,LEFT(AA85,1),IF(AA85=100,LEFT(AA85,1),0))))</f>
        <v>#DIV/0!</v>
      </c>
      <c r="AB86" s="142"/>
      <c r="AC86" s="142"/>
      <c r="AD86" s="64"/>
      <c r="AE86" s="142"/>
      <c r="AF86" s="64" t="str">
        <f>IF(AH86="","",RANK(AH86,$AH$65:$AH$90,1))</f>
        <v/>
      </c>
      <c r="AG86" s="64" t="e">
        <f>IF(COUNTIF($AH$66:AH86,AH86)=1,AF86,AF86+COUNTIF($AH$66:AH86,AH86)-1)</f>
        <v>#VALUE!</v>
      </c>
      <c r="AH86" s="142" t="str">
        <f>IF(OR(M85="",T84&lt;&gt;""),"",M85*60+O85+Q85/100)</f>
        <v/>
      </c>
      <c r="AI86" s="142"/>
      <c r="AJ86" s="142"/>
      <c r="AK86" s="142"/>
      <c r="AL86" s="142"/>
      <c r="AM86" s="142"/>
      <c r="AN86" s="142"/>
      <c r="AP86" s="61"/>
      <c r="AQ86" s="139"/>
      <c r="AR86" s="139"/>
      <c r="AS86" s="139"/>
      <c r="AT86" s="139"/>
      <c r="AU86" s="139"/>
      <c r="AV86" s="139"/>
      <c r="AW86" s="139"/>
      <c r="AX86" s="139"/>
      <c r="AY86" s="270" t="str">
        <f t="shared" ref="AY86:AZ88" si="46">IF($D86="","",IF(COUNTIF($D$64:$D$88,$D86)=1,0,1))</f>
        <v/>
      </c>
      <c r="AZ86" s="270" t="str">
        <f t="shared" si="46"/>
        <v/>
      </c>
      <c r="BA86" s="66" t="str">
        <f t="shared" si="35"/>
        <v/>
      </c>
    </row>
    <row r="87" spans="2:53" ht="18" customHeight="1" thickBot="1" x14ac:dyDescent="0.3">
      <c r="B87" s="142"/>
      <c r="C87" s="246"/>
      <c r="D87" s="224"/>
      <c r="E87" s="136" t="str">
        <f>IF(D86="","",VLOOKUP(D86,登録データ!$A$3:$G$2500,2,FALSE))</f>
        <v/>
      </c>
      <c r="F87" s="241"/>
      <c r="G87" s="241"/>
      <c r="H87" s="241"/>
      <c r="I87" s="241"/>
      <c r="J87" s="241"/>
      <c r="K87" s="241"/>
      <c r="L87" s="136" t="s">
        <v>3072</v>
      </c>
      <c r="M87" s="148"/>
      <c r="N87" s="152" t="s">
        <v>3068</v>
      </c>
      <c r="O87" s="148"/>
      <c r="P87" s="152" t="s">
        <v>3069</v>
      </c>
      <c r="Q87" s="148"/>
      <c r="R87" s="148"/>
      <c r="S87" s="135"/>
      <c r="T87" s="171"/>
      <c r="U87" s="142"/>
      <c r="V87" s="142"/>
      <c r="W87" s="142"/>
      <c r="X87" s="142"/>
      <c r="Y87" s="142" t="s">
        <v>3119</v>
      </c>
      <c r="Z87" s="65" t="e">
        <f>IF(Z85&gt;1000,RIGHT(Z85,2),IF(Z85=1000,RIGHT(Z85,2),IF(Z85&gt;100,RIGHT(Z85,2),IF(Z85=100,RIGHT(Z85,2),IF(Z85&gt;10,RIGHT(Z85,2),IF(Z85=10,RIGHT(Z85,2),Z85+100))))))</f>
        <v>#DIV/0!</v>
      </c>
      <c r="AA87" s="65" t="e">
        <f>IF(AA85&gt;1000,RIGHT(AA85,2),IF(AA85=1000,RIGHT(AA85,2),IF(AA85&gt;100,RIGHT(AA85,2),IF(AA85=100,RIGHT(AA85,2),IF(AA85&gt;10,RIGHT(AA85,2),IF(AA85=10,RIGHT(AA85,2),AA85+100))))))</f>
        <v>#DIV/0!</v>
      </c>
      <c r="AB87" s="142"/>
      <c r="AC87" s="142" t="str">
        <f>IF(AE87="","",RANK(AE87,$AE$65:$AE$90,1))</f>
        <v/>
      </c>
      <c r="AD87" s="64" t="e">
        <f>IF(COUNTIF($AE$65:AE87,AE87)=1,AC87,AC87+COUNTIF($AE$65:AE87,AE87)-1)</f>
        <v>#VALUE!</v>
      </c>
      <c r="AE87" s="142" t="str">
        <f>IF(OR(M86="",T86&lt;&gt;""),"",M86*60+O86+Q86/100)</f>
        <v/>
      </c>
      <c r="AF87" s="64"/>
      <c r="AG87" s="64"/>
      <c r="AH87" s="142"/>
      <c r="AI87" s="142"/>
      <c r="AJ87" s="142"/>
      <c r="AK87" s="142"/>
      <c r="AL87" s="142"/>
      <c r="AM87" s="142"/>
      <c r="AN87" s="142"/>
      <c r="AP87" s="61"/>
      <c r="AQ87" s="139">
        <f>IF(D82="",0,IF(登録データ!$Q$58=0,0,IF(VLOOKUP(D82,登録データ!$A$3:$Z$2500,16,FALSE)=1,0,1)))</f>
        <v>0</v>
      </c>
      <c r="AR87" s="139">
        <f>IF(D82="",1,0)</f>
        <v>1</v>
      </c>
      <c r="AS87" s="139">
        <f>IF(E83="",1,0)</f>
        <v>1</v>
      </c>
      <c r="AT87" s="139">
        <f>IF(E82="",1,0)</f>
        <v>1</v>
      </c>
      <c r="AU87" s="139">
        <f>IF(G82="",1,0)</f>
        <v>1</v>
      </c>
      <c r="AV87" s="139">
        <f>IF(F82="",1,0)</f>
        <v>1</v>
      </c>
      <c r="AW87" s="139">
        <f>SUM(AR87:AV87)</f>
        <v>5</v>
      </c>
      <c r="AX87" s="139">
        <f>IF('様式1‐1(男子)'!$D$16="",0,IF(COUNTIF('様式1-2(男子)'!$D$16:$D$41,'様式1-2(男子)'!D82)&lt;&gt;0,1,0))</f>
        <v>0</v>
      </c>
      <c r="AY87" s="271"/>
      <c r="AZ87" s="271"/>
      <c r="BA87" s="66" t="str">
        <f t="shared" si="35"/>
        <v/>
      </c>
    </row>
    <row r="88" spans="2:53" ht="18" customHeight="1" thickTop="1" x14ac:dyDescent="0.25">
      <c r="B88" s="142"/>
      <c r="C88" s="275">
        <v>13</v>
      </c>
      <c r="D88" s="222"/>
      <c r="E88" s="139" t="str">
        <f>IF(D88="","",VLOOKUP(D88,登録データ!$A$3:$G$2500,3,FALSE))</f>
        <v/>
      </c>
      <c r="F88" s="250" t="str">
        <f>IF(D88="","",VLOOKUP(D88,登録データ!$A$3:$G$2500,4,FALSE))</f>
        <v/>
      </c>
      <c r="G88" s="250" t="str">
        <f>IF(D88="","",VLOOKUP(D88,登録データ!$A$3:$G$2500,5,FALSE))</f>
        <v/>
      </c>
      <c r="H88" s="250" t="str">
        <f>IF(D88="","",VLOOKUP(D88,登録データ!$A$3:$G$2500,7,FALSE))</f>
        <v/>
      </c>
      <c r="I88" s="250" t="s">
        <v>3064</v>
      </c>
      <c r="J88" s="250" t="str">
        <f>IF(D88="","",VLOOKUP(D88,登録データ!$A$3:$G$2500,6,FALSE))</f>
        <v/>
      </c>
      <c r="K88" s="250" t="s">
        <v>3066</v>
      </c>
      <c r="L88" s="143" t="s">
        <v>3067</v>
      </c>
      <c r="M88" s="165"/>
      <c r="N88" s="155" t="s">
        <v>3068</v>
      </c>
      <c r="O88" s="165"/>
      <c r="P88" s="155" t="s">
        <v>3069</v>
      </c>
      <c r="Q88" s="165"/>
      <c r="R88" s="150"/>
      <c r="S88" s="134"/>
      <c r="T88" s="171"/>
      <c r="U88" s="142"/>
      <c r="V88" s="142"/>
      <c r="W88" s="142"/>
      <c r="X88" s="142"/>
      <c r="Y88" s="142" t="s">
        <v>3120</v>
      </c>
      <c r="Z88" s="142" t="e">
        <f>IF(Z87&gt;100,RIGHT(Z87,2),IF(Z87=100,RIGHT(Z87,2),Z87))</f>
        <v>#DIV/0!</v>
      </c>
      <c r="AA88" s="142" t="e">
        <f>IF(AA87&gt;100,RIGHT(AA87,2),IF(AA87=100,RIGHT(AA87,2),AA87))</f>
        <v>#DIV/0!</v>
      </c>
      <c r="AB88" s="142"/>
      <c r="AC88" s="142"/>
      <c r="AD88" s="64"/>
      <c r="AE88" s="142"/>
      <c r="AF88" s="64" t="str">
        <f>IF(AH88="","",RANK(AH88,$AH$65:$AH$90,1))</f>
        <v/>
      </c>
      <c r="AG88" s="64" t="e">
        <f>IF(COUNTIF($AH$66:AH88,AH88)=1,AF88,AF88+COUNTIF($AH$66:AH88,AH88)-1)</f>
        <v>#VALUE!</v>
      </c>
      <c r="AH88" s="142" t="str">
        <f>IF(OR(M87="",T86&lt;&gt;""),"",M87*60+O87+Q87/100)</f>
        <v/>
      </c>
      <c r="AI88" s="142"/>
      <c r="AJ88" s="142"/>
      <c r="AK88" s="142"/>
      <c r="AL88" s="142"/>
      <c r="AM88" s="142"/>
      <c r="AN88" s="142"/>
      <c r="AP88" s="61"/>
      <c r="AQ88" s="139"/>
      <c r="AR88" s="139"/>
      <c r="AS88" s="139"/>
      <c r="AT88" s="139"/>
      <c r="AU88" s="139"/>
      <c r="AV88" s="139"/>
      <c r="AW88" s="139"/>
      <c r="AX88" s="139"/>
      <c r="AY88" s="270" t="str">
        <f t="shared" si="46"/>
        <v/>
      </c>
      <c r="AZ88" s="270" t="str">
        <f t="shared" si="46"/>
        <v/>
      </c>
      <c r="BA88" s="66" t="str">
        <f t="shared" si="35"/>
        <v/>
      </c>
    </row>
    <row r="89" spans="2:53" ht="18" customHeight="1" thickBot="1" x14ac:dyDescent="0.3">
      <c r="B89" s="142"/>
      <c r="C89" s="243"/>
      <c r="D89" s="244"/>
      <c r="E89" s="138" t="str">
        <f>IF(D88="","",VLOOKUP(D88,登録データ!$A$3:$G$2500,2,FALSE))</f>
        <v/>
      </c>
      <c r="F89" s="245"/>
      <c r="G89" s="245"/>
      <c r="H89" s="245"/>
      <c r="I89" s="245"/>
      <c r="J89" s="245"/>
      <c r="K89" s="245"/>
      <c r="L89" s="138" t="s">
        <v>3072</v>
      </c>
      <c r="M89" s="149"/>
      <c r="N89" s="153" t="s">
        <v>3068</v>
      </c>
      <c r="O89" s="149"/>
      <c r="P89" s="153" t="s">
        <v>3069</v>
      </c>
      <c r="Q89" s="149"/>
      <c r="R89" s="149"/>
      <c r="S89" s="137"/>
      <c r="T89" s="171"/>
      <c r="U89" s="142"/>
      <c r="V89" s="142"/>
      <c r="W89" s="142"/>
      <c r="X89" s="142"/>
      <c r="Y89" s="142"/>
      <c r="Z89" s="142"/>
      <c r="AA89" s="142"/>
      <c r="AB89" s="142"/>
      <c r="AC89" s="142" t="str">
        <f>IF(AE89="","",RANK(AE89,$AE$65:$AE$90,1))</f>
        <v/>
      </c>
      <c r="AD89" s="64" t="e">
        <f>IF(COUNTIF($AE$65:AE89,AE89)=1,AC89,AC89+COUNTIF($AE$65:AE89,AE89)-1)</f>
        <v>#VALUE!</v>
      </c>
      <c r="AE89" s="142" t="str">
        <f>IF(OR(M88="",T88&lt;&gt;""),"",M88*60+O88+Q88/100)</f>
        <v/>
      </c>
      <c r="AF89" s="64"/>
      <c r="AG89" s="64"/>
      <c r="AH89" s="142"/>
      <c r="AI89" s="142"/>
      <c r="AJ89" s="142"/>
      <c r="AK89" s="142"/>
      <c r="AL89" s="142"/>
      <c r="AM89" s="142"/>
      <c r="AN89" s="142"/>
      <c r="AP89" s="61"/>
      <c r="AQ89" s="139">
        <f>IF(D84="",0,IF(登録データ!$Q$58=0,0,IF(VLOOKUP(D84,登録データ!$A$3:$Z$2500,16,FALSE)=1,0,1)))</f>
        <v>0</v>
      </c>
      <c r="AR89" s="139">
        <f>IF(D84="",1,0)</f>
        <v>1</v>
      </c>
      <c r="AS89" s="139">
        <f>IF(E85="",1,0)</f>
        <v>1</v>
      </c>
      <c r="AT89" s="139">
        <f>IF(E84="",1,0)</f>
        <v>1</v>
      </c>
      <c r="AU89" s="139">
        <f>IF(G84="",1,0)</f>
        <v>1</v>
      </c>
      <c r="AV89" s="139">
        <f>IF(F84="",1,0)</f>
        <v>1</v>
      </c>
      <c r="AW89" s="139">
        <f>SUM(AR89:AV89)</f>
        <v>5</v>
      </c>
      <c r="AX89" s="139">
        <f>IF('様式1‐1(男子)'!$D$16="",0,IF(COUNTIF('様式1-2(男子)'!$D$16:$D$41,'様式1-2(男子)'!D84)&lt;&gt;0,1,0))</f>
        <v>0</v>
      </c>
      <c r="AY89" s="271"/>
      <c r="AZ89" s="271"/>
      <c r="BA89" s="66" t="str">
        <f t="shared" si="35"/>
        <v/>
      </c>
    </row>
    <row r="90" spans="2:53" ht="18" thickBot="1" x14ac:dyDescent="0.3">
      <c r="B90" s="142"/>
      <c r="C90" s="65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65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64"/>
      <c r="AE90" s="142"/>
      <c r="AF90" s="64" t="str">
        <f>IF(AH90="","",RANK(AH90,$AH$65:$AH$90,1))</f>
        <v/>
      </c>
      <c r="AG90" s="64" t="e">
        <f>IF(COUNTIF($AH$66:AH90,AH90)=1,AF90,AF90+COUNTIF($AH$66:AH90,AH90)-1)</f>
        <v>#VALUE!</v>
      </c>
      <c r="AH90" s="142" t="str">
        <f>IF(OR(M89="",T88&lt;&gt;""),"",M89*60+O89+Q89/100)</f>
        <v/>
      </c>
      <c r="AI90" s="142"/>
      <c r="AJ90" s="142"/>
      <c r="AK90" s="142"/>
      <c r="AL90" s="142"/>
      <c r="AM90" s="142"/>
      <c r="AN90" s="142"/>
      <c r="AP90" s="61"/>
      <c r="AQ90" s="139"/>
      <c r="AR90" s="139"/>
      <c r="AS90" s="139"/>
      <c r="AT90" s="139"/>
      <c r="AU90" s="139"/>
      <c r="AV90" s="139"/>
      <c r="AW90" s="139"/>
      <c r="AX90" s="139"/>
      <c r="BA90" s="66" t="str">
        <f t="shared" si="35"/>
        <v/>
      </c>
    </row>
    <row r="91" spans="2:53" ht="18" thickBot="1" x14ac:dyDescent="0.3">
      <c r="B91" s="142"/>
      <c r="C91" s="65"/>
      <c r="D91" s="142" t="s">
        <v>3078</v>
      </c>
      <c r="E91" s="251" t="s">
        <v>3079</v>
      </c>
      <c r="F91" s="25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65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P91" s="61"/>
      <c r="AQ91" s="139">
        <f>IF(D86="",0,IF(登録データ!$Q$58=0,0,IF(VLOOKUP(D86,登録データ!$A$3:$Z$2500,16,FALSE)=1,0,1)))</f>
        <v>0</v>
      </c>
      <c r="AR91" s="139">
        <f>IF(D86="",1,0)</f>
        <v>1</v>
      </c>
      <c r="AS91" s="139">
        <f>IF(E87="",1,0)</f>
        <v>1</v>
      </c>
      <c r="AT91" s="139">
        <f>IF(E86="",1,0)</f>
        <v>1</v>
      </c>
      <c r="AU91" s="139">
        <f>IF(G86="",1,0)</f>
        <v>1</v>
      </c>
      <c r="AV91" s="139">
        <f>IF(F86="",1,0)</f>
        <v>1</v>
      </c>
      <c r="AW91" s="139">
        <f>SUM(AR91:AV91)</f>
        <v>5</v>
      </c>
      <c r="AX91" s="139">
        <f>IF('様式1‐1(男子)'!$D$16="",0,IF(COUNTIF('様式1-2(男子)'!$D$16:$D$41,'様式1-2(男子)'!D86)&lt;&gt;0,1,0))</f>
        <v>0</v>
      </c>
    </row>
    <row r="92" spans="2:53" ht="18" thickBot="1" x14ac:dyDescent="0.3">
      <c r="B92" s="142"/>
      <c r="C92" s="65"/>
      <c r="D92" s="142"/>
      <c r="E92" s="253"/>
      <c r="F92" s="254"/>
      <c r="G92" s="142"/>
      <c r="H92" s="142"/>
      <c r="I92" s="142"/>
      <c r="J92" s="280" t="s">
        <v>3100</v>
      </c>
      <c r="K92" s="284"/>
      <c r="L92" s="52" t="s">
        <v>3067</v>
      </c>
      <c r="M92" s="53" t="str">
        <f>IFERROR(Z82,"")</f>
        <v/>
      </c>
      <c r="N92" s="53" t="s">
        <v>3068</v>
      </c>
      <c r="O92" s="53" t="str">
        <f>IFERROR(Z86,"")</f>
        <v/>
      </c>
      <c r="P92" s="53" t="s">
        <v>3069</v>
      </c>
      <c r="Q92" s="54" t="str">
        <f>IFERROR(Z88,"")</f>
        <v/>
      </c>
      <c r="R92" s="65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P92" s="61"/>
      <c r="AQ92" s="139"/>
      <c r="AR92" s="139"/>
      <c r="AS92" s="139"/>
      <c r="AT92" s="139"/>
      <c r="AU92" s="139"/>
      <c r="AV92" s="139"/>
      <c r="AW92" s="139"/>
      <c r="AX92" s="139"/>
    </row>
    <row r="93" spans="2:53" ht="18" thickBot="1" x14ac:dyDescent="0.3">
      <c r="B93" s="142"/>
      <c r="C93" s="65"/>
      <c r="D93" s="255" t="s">
        <v>3080</v>
      </c>
      <c r="E93" s="255"/>
      <c r="F93" s="255"/>
      <c r="G93" s="142"/>
      <c r="H93" s="142"/>
      <c r="I93" s="142"/>
      <c r="J93" s="282" t="s">
        <v>3101</v>
      </c>
      <c r="K93" s="283"/>
      <c r="L93" s="52" t="s">
        <v>3102</v>
      </c>
      <c r="M93" s="53" t="str">
        <f>IFERROR(AA82,"")</f>
        <v/>
      </c>
      <c r="N93" s="53" t="s">
        <v>3068</v>
      </c>
      <c r="O93" s="53" t="str">
        <f>IFERROR(AA86,"")</f>
        <v/>
      </c>
      <c r="P93" s="53" t="s">
        <v>3069</v>
      </c>
      <c r="Q93" s="54" t="str">
        <f>IFERROR(AA88,"")</f>
        <v/>
      </c>
      <c r="R93" s="65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P93" s="61"/>
      <c r="AQ93" s="139">
        <f>IF(D88="",0,IF(登録データ!$Q$58=0,0,IF(VLOOKUP(D88,登録データ!$A$3:$Z$2500,16,FALSE)=1,0,1)))</f>
        <v>0</v>
      </c>
      <c r="AR93" s="139">
        <f>IF(D88="",1,0)</f>
        <v>1</v>
      </c>
      <c r="AS93" s="139">
        <f>IF(E89="",1,0)</f>
        <v>1</v>
      </c>
      <c r="AT93" s="139">
        <f>IF(E88="",1,0)</f>
        <v>1</v>
      </c>
      <c r="AU93" s="139">
        <f>IF(G88="",1,0)</f>
        <v>1</v>
      </c>
      <c r="AV93" s="139">
        <f>IF(F88="",1,0)</f>
        <v>1</v>
      </c>
      <c r="AW93" s="139">
        <f>SUM(AR93:AV93)</f>
        <v>5</v>
      </c>
      <c r="AX93" s="139">
        <f>IF('様式1‐1(男子)'!$D$16="",0,IF(COUNTIF('様式1-2(男子)'!$D$16:$D$41,'様式1-2(男子)'!D88)&lt;&gt;0,1,0))</f>
        <v>0</v>
      </c>
    </row>
    <row r="94" spans="2:53" ht="17.649999999999999" x14ac:dyDescent="0.25">
      <c r="B94" s="142"/>
      <c r="C94" s="65"/>
      <c r="D94" s="140"/>
      <c r="E94" s="140"/>
      <c r="F94" s="140"/>
      <c r="G94" s="142"/>
      <c r="H94" s="142"/>
      <c r="I94" s="142"/>
      <c r="J94" s="19"/>
      <c r="K94" s="19"/>
      <c r="L94" s="19"/>
      <c r="M94" s="19"/>
      <c r="N94" s="19"/>
      <c r="O94" s="19"/>
      <c r="P94" s="19"/>
      <c r="Q94" s="19"/>
      <c r="R94" s="65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P94" s="61"/>
      <c r="AQ94" s="139"/>
      <c r="AR94" s="139"/>
      <c r="AS94" s="139"/>
      <c r="AT94" s="139"/>
      <c r="AU94" s="139"/>
      <c r="AV94" s="139"/>
      <c r="AW94" s="139"/>
      <c r="AX94" s="139"/>
      <c r="BA94" s="66" t="str">
        <f t="shared" si="35"/>
        <v/>
      </c>
    </row>
    <row r="95" spans="2:53" ht="17.649999999999999" x14ac:dyDescent="0.25">
      <c r="B95" s="142"/>
      <c r="C95" s="65"/>
      <c r="D95" s="140"/>
      <c r="E95" s="140"/>
      <c r="F95" s="140"/>
      <c r="G95" s="142"/>
      <c r="H95" s="142"/>
      <c r="I95" s="142"/>
      <c r="J95" s="19"/>
      <c r="K95" s="19"/>
      <c r="L95" s="19"/>
      <c r="M95" s="19"/>
      <c r="N95" s="19"/>
      <c r="O95" s="19"/>
      <c r="P95" s="19"/>
      <c r="Q95" s="19"/>
      <c r="R95" s="65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P95" s="61"/>
      <c r="AQ95" s="139"/>
      <c r="AR95" s="139"/>
      <c r="AS95" s="139"/>
      <c r="AT95" s="139"/>
      <c r="AU95" s="139"/>
      <c r="AV95" s="139"/>
      <c r="AW95" s="139"/>
      <c r="AX95" s="139"/>
      <c r="BA95" s="66" t="str">
        <f t="shared" si="35"/>
        <v/>
      </c>
    </row>
    <row r="96" spans="2:53" ht="17.649999999999999" x14ac:dyDescent="0.25">
      <c r="B96" s="142"/>
      <c r="C96" s="65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65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P96" s="61"/>
      <c r="AQ96" s="139"/>
      <c r="AR96" s="139"/>
      <c r="AS96" s="139"/>
      <c r="AT96" s="139"/>
      <c r="AU96" s="139"/>
      <c r="AV96" s="139"/>
      <c r="AW96" s="139"/>
      <c r="AX96" s="139"/>
      <c r="BA96" s="66" t="str">
        <f t="shared" si="35"/>
        <v/>
      </c>
    </row>
    <row r="97" spans="1:53" ht="21.75" x14ac:dyDescent="0.25">
      <c r="A97" s="249" t="s">
        <v>4672</v>
      </c>
      <c r="B97" s="249"/>
      <c r="C97" s="249"/>
      <c r="D97" s="249"/>
      <c r="E97" s="249"/>
      <c r="F97" s="249"/>
      <c r="G97" s="249"/>
      <c r="H97" s="249"/>
      <c r="I97" s="249"/>
      <c r="J97" s="249"/>
      <c r="K97" s="249"/>
      <c r="L97" s="249"/>
      <c r="M97" s="249"/>
      <c r="N97" s="249"/>
      <c r="O97" s="249"/>
      <c r="P97" s="249"/>
      <c r="Q97" s="249"/>
      <c r="R97" s="249"/>
      <c r="S97" s="249"/>
      <c r="T97" s="249"/>
      <c r="U97" s="249"/>
      <c r="V97" s="249"/>
      <c r="W97" s="142"/>
      <c r="X97" s="142"/>
      <c r="Y97" s="142"/>
      <c r="Z97" s="142"/>
      <c r="AA97" s="142"/>
      <c r="AB97" s="142"/>
      <c r="AC97" s="64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</row>
    <row r="98" spans="1:53" ht="17.649999999999999" x14ac:dyDescent="0.25">
      <c r="B98" s="142"/>
      <c r="C98" s="65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65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</row>
    <row r="99" spans="1:53" ht="17.649999999999999" x14ac:dyDescent="0.25">
      <c r="B99" s="142"/>
      <c r="C99" s="65"/>
      <c r="D99" s="55" t="s">
        <v>3097</v>
      </c>
      <c r="E99" s="256" t="str">
        <f>IF(基本情報登録!$D$10="","",IF('様式1‐1(男子)'!$D$16&lt;&gt;"",基本情報登録!$D$10&amp;"B",基本情報登録!$D$10))</f>
        <v>九州大学</v>
      </c>
      <c r="F99" s="256"/>
      <c r="G99" s="142"/>
      <c r="H99" s="142"/>
      <c r="I99" s="142"/>
      <c r="J99" s="142"/>
      <c r="K99" s="142"/>
      <c r="L99" s="42" t="s">
        <v>3046</v>
      </c>
      <c r="M99" s="256" t="str">
        <f>IF(基本情報登録!$D$25="","",基本情報登録!$D$25)</f>
        <v/>
      </c>
      <c r="N99" s="256"/>
      <c r="O99" s="256"/>
      <c r="P99" s="256"/>
      <c r="Q99" s="256"/>
      <c r="R99" s="43" t="s">
        <v>3</v>
      </c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</row>
    <row r="100" spans="1:53" ht="15.75" customHeight="1" x14ac:dyDescent="0.25">
      <c r="B100" s="142"/>
      <c r="C100" s="65"/>
      <c r="D100" s="65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65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</row>
    <row r="101" spans="1:53" ht="17.649999999999999" x14ac:dyDescent="0.25">
      <c r="B101" s="142"/>
      <c r="C101" s="65"/>
      <c r="D101" s="46" t="s">
        <v>4</v>
      </c>
      <c r="E101" s="256" t="str">
        <f>IF(基本情報登録!$D$15="","",基本情報登録!$D$15)</f>
        <v/>
      </c>
      <c r="F101" s="256"/>
      <c r="G101" s="44" t="s">
        <v>3</v>
      </c>
      <c r="H101" s="142"/>
      <c r="I101" s="142"/>
      <c r="J101" s="142"/>
      <c r="K101" s="142"/>
      <c r="L101" s="42" t="s">
        <v>11</v>
      </c>
      <c r="M101" s="256" t="str">
        <f>IF(基本情報登録!$D$27="","",基本情報登録!$D$27)</f>
        <v/>
      </c>
      <c r="N101" s="256"/>
      <c r="O101" s="256"/>
      <c r="P101" s="256"/>
      <c r="Q101" s="256"/>
      <c r="R101" s="45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</row>
    <row r="102" spans="1:53" ht="13.5" customHeight="1" x14ac:dyDescent="0.25">
      <c r="B102" s="142"/>
      <c r="C102" s="65"/>
      <c r="D102" s="65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65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</row>
    <row r="103" spans="1:53" ht="17.649999999999999" x14ac:dyDescent="0.25">
      <c r="B103" s="142"/>
      <c r="C103" s="65"/>
      <c r="D103" s="46" t="s">
        <v>6</v>
      </c>
      <c r="E103" s="256" t="str">
        <f>IF(基本情報登録!$D$18="","",基本情報登録!$D$18)</f>
        <v/>
      </c>
      <c r="F103" s="256"/>
      <c r="G103" s="44" t="s">
        <v>3</v>
      </c>
      <c r="H103" s="142"/>
      <c r="I103" s="142"/>
      <c r="J103" s="142"/>
      <c r="K103" s="142"/>
      <c r="L103" s="42" t="s">
        <v>12</v>
      </c>
      <c r="M103" s="256" t="str">
        <f>IF(基本情報登録!$D$28="","",基本情報登録!$D$28)</f>
        <v/>
      </c>
      <c r="N103" s="256"/>
      <c r="O103" s="256"/>
      <c r="P103" s="256"/>
      <c r="Q103" s="256"/>
      <c r="R103" s="45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</row>
    <row r="104" spans="1:53" ht="15.75" customHeight="1" thickBot="1" x14ac:dyDescent="0.3">
      <c r="B104" s="142"/>
      <c r="C104" s="65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65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</row>
    <row r="105" spans="1:53" ht="24" customHeight="1" x14ac:dyDescent="0.25">
      <c r="B105" s="142"/>
      <c r="C105" s="65"/>
      <c r="D105" s="259" t="s">
        <v>3047</v>
      </c>
      <c r="E105" s="261" t="str">
        <f>IFERROR(IF(D112="","",HLOOKUP(1,AP108:BA109,2,FALSE)),"")</f>
        <v/>
      </c>
      <c r="F105" s="262"/>
      <c r="G105" s="262"/>
      <c r="H105" s="262"/>
      <c r="I105" s="262"/>
      <c r="J105" s="262"/>
      <c r="K105" s="262"/>
      <c r="L105" s="262"/>
      <c r="M105" s="262"/>
      <c r="N105" s="262"/>
      <c r="O105" s="262"/>
      <c r="P105" s="262"/>
      <c r="Q105" s="262"/>
      <c r="R105" s="262"/>
      <c r="S105" s="263"/>
      <c r="T105" s="47"/>
      <c r="U105" s="47"/>
      <c r="V105" s="47"/>
      <c r="W105" s="142"/>
      <c r="X105" s="142"/>
      <c r="Y105" s="142"/>
      <c r="Z105" s="142"/>
      <c r="AA105" s="142"/>
      <c r="AB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</row>
    <row r="106" spans="1:53" ht="24" customHeight="1" thickBot="1" x14ac:dyDescent="0.3">
      <c r="B106" s="142"/>
      <c r="C106" s="65"/>
      <c r="D106" s="260"/>
      <c r="E106" s="264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6"/>
      <c r="T106" s="47"/>
      <c r="U106" s="47"/>
      <c r="V106" s="47"/>
      <c r="W106" s="142"/>
      <c r="X106" s="142"/>
      <c r="Y106" s="142"/>
      <c r="Z106" s="142"/>
      <c r="AA106" s="142"/>
      <c r="AB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</row>
    <row r="107" spans="1:53" ht="18" thickBot="1" x14ac:dyDescent="0.3">
      <c r="B107" s="142"/>
      <c r="C107" s="65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65"/>
      <c r="S107" s="142"/>
      <c r="T107" s="142"/>
      <c r="U107" s="142"/>
      <c r="V107" s="142"/>
      <c r="W107" s="142"/>
      <c r="X107" s="142"/>
      <c r="Y107" s="142"/>
      <c r="Z107" s="142"/>
      <c r="AA107" s="142"/>
      <c r="AB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</row>
    <row r="108" spans="1:53" ht="18" customHeight="1" x14ac:dyDescent="0.25">
      <c r="B108" s="142"/>
      <c r="C108" s="56" t="s">
        <v>3048</v>
      </c>
      <c r="D108" s="257" t="s">
        <v>3049</v>
      </c>
      <c r="E108" s="141" t="s">
        <v>0</v>
      </c>
      <c r="F108" s="257" t="s">
        <v>3050</v>
      </c>
      <c r="G108" s="257" t="s">
        <v>3051</v>
      </c>
      <c r="H108" s="257" t="s">
        <v>3052</v>
      </c>
      <c r="I108" s="257"/>
      <c r="J108" s="257"/>
      <c r="K108" s="257"/>
      <c r="L108" s="257" t="s">
        <v>3053</v>
      </c>
      <c r="M108" s="257" t="s">
        <v>3054</v>
      </c>
      <c r="N108" s="257"/>
      <c r="O108" s="257"/>
      <c r="P108" s="257"/>
      <c r="Q108" s="257"/>
      <c r="R108" s="257"/>
      <c r="S108" s="257"/>
      <c r="T108" s="171"/>
      <c r="U108" s="142"/>
      <c r="V108" s="142"/>
      <c r="W108" s="142"/>
      <c r="X108" s="142"/>
      <c r="Y108" s="142"/>
      <c r="Z108" s="142"/>
      <c r="AA108" s="142"/>
      <c r="AB108" s="14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P108" s="61"/>
      <c r="AQ108" s="139">
        <f>IF(OR(SUM(AQ117:AQ144)=0,D112=""),0,1)</f>
        <v>0</v>
      </c>
      <c r="AR108" s="139">
        <f>IF(OR(MOD(SUM(AW117:AW144),10)=5,MOD(SUM(AW117:AW144),10)=0),0,1)</f>
        <v>0</v>
      </c>
      <c r="AS108" s="139"/>
      <c r="AT108" s="139"/>
      <c r="AU108" s="139"/>
      <c r="AV108" s="139"/>
      <c r="AW108" s="139"/>
      <c r="AX108" s="139">
        <f>IF(OR(SUM(AX117:AX144)=0,D112=""),0,1)</f>
        <v>0</v>
      </c>
      <c r="AY108" s="66">
        <f>IF(SUM(AY112:AY136)=0,0,1)</f>
        <v>0</v>
      </c>
      <c r="AZ108" s="66">
        <f t="shared" ref="AZ108:BA108" si="47">IF(SUM(AZ112:AZ136)=0,0,1)</f>
        <v>0</v>
      </c>
      <c r="BA108" s="66">
        <f t="shared" si="47"/>
        <v>0</v>
      </c>
    </row>
    <row r="109" spans="1:53" ht="18" customHeight="1" thickBot="1" x14ac:dyDescent="0.3">
      <c r="B109" s="142"/>
      <c r="C109" s="60" t="s">
        <v>3055</v>
      </c>
      <c r="D109" s="279"/>
      <c r="E109" s="144" t="s">
        <v>3056</v>
      </c>
      <c r="F109" s="279"/>
      <c r="G109" s="279"/>
      <c r="H109" s="279"/>
      <c r="I109" s="279"/>
      <c r="J109" s="279"/>
      <c r="K109" s="279"/>
      <c r="L109" s="279"/>
      <c r="M109" s="279" t="s">
        <v>3057</v>
      </c>
      <c r="N109" s="279"/>
      <c r="O109" s="279"/>
      <c r="P109" s="279"/>
      <c r="Q109" s="279"/>
      <c r="R109" s="49" t="s">
        <v>3058</v>
      </c>
      <c r="S109" s="144" t="s">
        <v>3059</v>
      </c>
      <c r="T109" s="171"/>
      <c r="U109" s="142"/>
      <c r="V109" s="142"/>
      <c r="W109" s="142"/>
      <c r="X109" s="142"/>
      <c r="Y109" s="142"/>
      <c r="Z109" s="142"/>
      <c r="AA109" s="142"/>
      <c r="AB109" s="14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P109" s="62"/>
      <c r="AQ109" s="139" t="s">
        <v>3073</v>
      </c>
      <c r="AR109" s="250" t="s">
        <v>3074</v>
      </c>
      <c r="AS109" s="250"/>
      <c r="AT109" s="250"/>
      <c r="AU109" s="250"/>
      <c r="AV109" s="250"/>
      <c r="AW109" s="250"/>
      <c r="AX109" s="139" t="s">
        <v>3105</v>
      </c>
      <c r="AY109" s="66" t="s">
        <v>4491</v>
      </c>
      <c r="AZ109" s="66" t="s">
        <v>4485</v>
      </c>
      <c r="BA109" s="66" t="s">
        <v>4488</v>
      </c>
    </row>
    <row r="110" spans="1:53" ht="18" customHeight="1" x14ac:dyDescent="0.25">
      <c r="B110" s="142"/>
      <c r="C110" s="278" t="s">
        <v>3060</v>
      </c>
      <c r="D110" s="257">
        <v>1499</v>
      </c>
      <c r="E110" s="141" t="s">
        <v>3061</v>
      </c>
      <c r="F110" s="257" t="s">
        <v>3062</v>
      </c>
      <c r="G110" s="257">
        <v>4</v>
      </c>
      <c r="H110" s="257" t="s">
        <v>3063</v>
      </c>
      <c r="I110" s="257" t="s">
        <v>3064</v>
      </c>
      <c r="J110" s="257" t="s">
        <v>3065</v>
      </c>
      <c r="K110" s="257" t="s">
        <v>3066</v>
      </c>
      <c r="L110" s="141" t="s">
        <v>3067</v>
      </c>
      <c r="M110" s="141">
        <v>14</v>
      </c>
      <c r="N110" s="141" t="s">
        <v>3068</v>
      </c>
      <c r="O110" s="141">
        <v>50</v>
      </c>
      <c r="P110" s="141" t="s">
        <v>3069</v>
      </c>
      <c r="Q110" s="50" t="s">
        <v>3098</v>
      </c>
      <c r="R110" s="50" t="s">
        <v>3220</v>
      </c>
      <c r="S110" s="151" t="s">
        <v>3070</v>
      </c>
      <c r="T110" s="171"/>
      <c r="U110" s="142"/>
      <c r="V110" s="142"/>
      <c r="W110" s="142"/>
      <c r="X110" s="142"/>
      <c r="Y110" s="142" t="s">
        <v>3111</v>
      </c>
      <c r="Z110" s="142"/>
      <c r="AA110" s="142"/>
      <c r="AB110" s="142"/>
      <c r="AC110" s="142" t="s">
        <v>3106</v>
      </c>
      <c r="AD110" s="142"/>
      <c r="AE110" s="142"/>
      <c r="AF110" s="142"/>
      <c r="AG110" s="64"/>
      <c r="AH110" s="142"/>
      <c r="AI110" s="142"/>
      <c r="AJ110" s="142"/>
      <c r="AK110" s="142"/>
      <c r="AL110" s="142"/>
      <c r="AM110" s="142"/>
      <c r="AN110" s="142"/>
      <c r="AP110" s="61"/>
      <c r="AQ110" s="139"/>
      <c r="AR110" s="139"/>
      <c r="AS110" s="139"/>
      <c r="AT110" s="139"/>
      <c r="AU110" s="139"/>
      <c r="AV110" s="139"/>
      <c r="AW110" s="139"/>
      <c r="AX110" s="139"/>
    </row>
    <row r="111" spans="1:53" ht="18" customHeight="1" thickBot="1" x14ac:dyDescent="0.3">
      <c r="B111" s="142"/>
      <c r="C111" s="246"/>
      <c r="D111" s="241"/>
      <c r="E111" s="136" t="s">
        <v>3071</v>
      </c>
      <c r="F111" s="241"/>
      <c r="G111" s="241"/>
      <c r="H111" s="241"/>
      <c r="I111" s="241"/>
      <c r="J111" s="241"/>
      <c r="K111" s="241"/>
      <c r="L111" s="136" t="s">
        <v>3072</v>
      </c>
      <c r="M111" s="136">
        <v>30</v>
      </c>
      <c r="N111" s="136" t="s">
        <v>3068</v>
      </c>
      <c r="O111" s="136">
        <v>49</v>
      </c>
      <c r="P111" s="136" t="s">
        <v>3069</v>
      </c>
      <c r="Q111" s="48" t="s">
        <v>3098</v>
      </c>
      <c r="R111" s="48" t="s">
        <v>3219</v>
      </c>
      <c r="S111" s="152" t="s">
        <v>3218</v>
      </c>
      <c r="T111" s="171"/>
      <c r="U111" s="142"/>
      <c r="V111" s="142"/>
      <c r="W111" s="142"/>
      <c r="X111" s="142"/>
      <c r="Y111" s="142"/>
      <c r="Z111" s="142" t="s">
        <v>3067</v>
      </c>
      <c r="AA111" s="64" t="s">
        <v>3072</v>
      </c>
      <c r="AB111" s="142"/>
      <c r="AC111" s="142" t="s">
        <v>3107</v>
      </c>
      <c r="AD111" s="142" t="s">
        <v>3108</v>
      </c>
      <c r="AE111" s="64" t="s">
        <v>3109</v>
      </c>
      <c r="AF111" s="142" t="s">
        <v>3107</v>
      </c>
      <c r="AG111" s="142" t="s">
        <v>3108</v>
      </c>
      <c r="AH111" s="64" t="s">
        <v>3109</v>
      </c>
      <c r="AI111" s="142"/>
      <c r="AJ111" s="142" t="s">
        <v>3110</v>
      </c>
      <c r="AK111" s="142"/>
      <c r="AL111" s="142"/>
      <c r="AM111" s="142"/>
      <c r="AN111" s="142"/>
      <c r="AP111" s="61"/>
      <c r="AQ111" s="139"/>
      <c r="AR111" s="139"/>
      <c r="AS111" s="139"/>
      <c r="AT111" s="139"/>
      <c r="AU111" s="139"/>
      <c r="AV111" s="139"/>
      <c r="AW111" s="139"/>
      <c r="AX111" s="139"/>
      <c r="AY111" s="66" t="s">
        <v>4489</v>
      </c>
      <c r="AZ111" s="66" t="s">
        <v>4486</v>
      </c>
      <c r="BA111" s="66" t="s">
        <v>4487</v>
      </c>
    </row>
    <row r="112" spans="1:53" ht="18" customHeight="1" thickTop="1" x14ac:dyDescent="0.25">
      <c r="B112" s="142"/>
      <c r="C112" s="269">
        <v>1</v>
      </c>
      <c r="D112" s="276"/>
      <c r="E112" s="143" t="str">
        <f>IF(D112="","",VLOOKUP(D112,登録データ!$A$3:$G$2500,3,FALSE))</f>
        <v/>
      </c>
      <c r="F112" s="277" t="str">
        <f>IF(D112="","",VLOOKUP(D112,登録データ!$A$3:$G$2500,4,FALSE))</f>
        <v/>
      </c>
      <c r="G112" s="277" t="str">
        <f>IF(D112="","",VLOOKUP(D112,登録データ!$A$3:$G$2500,5,FALSE))</f>
        <v/>
      </c>
      <c r="H112" s="277" t="str">
        <f>IF(D112="","",VLOOKUP(D112,登録データ!$A$3:$G$2500,7,FALSE))</f>
        <v/>
      </c>
      <c r="I112" s="277" t="s">
        <v>3064</v>
      </c>
      <c r="J112" s="277" t="str">
        <f>IF(D112="","",VLOOKUP(D112,登録データ!$A$3:$G$2500,6,FALSE))</f>
        <v/>
      </c>
      <c r="K112" s="277" t="s">
        <v>3066</v>
      </c>
      <c r="L112" s="143" t="s">
        <v>3067</v>
      </c>
      <c r="M112" s="165"/>
      <c r="N112" s="155" t="s">
        <v>3068</v>
      </c>
      <c r="O112" s="165"/>
      <c r="P112" s="155" t="s">
        <v>3069</v>
      </c>
      <c r="Q112" s="165"/>
      <c r="R112" s="147"/>
      <c r="S112" s="146"/>
      <c r="T112" s="171"/>
      <c r="U112" s="142"/>
      <c r="V112" s="142"/>
      <c r="W112" s="142"/>
      <c r="X112" s="142"/>
      <c r="Y112" s="142">
        <v>1</v>
      </c>
      <c r="Z112" s="142" t="str">
        <f t="shared" ref="Z112:Z118" si="48">AK113</f>
        <v/>
      </c>
      <c r="AA112" s="64" t="str">
        <f t="shared" ref="AA112:AA118" si="49">AM113</f>
        <v/>
      </c>
      <c r="AB112" s="142"/>
      <c r="AC112" s="142" t="s">
        <v>3067</v>
      </c>
      <c r="AD112" s="64" t="s">
        <v>3067</v>
      </c>
      <c r="AE112" s="142" t="s">
        <v>3067</v>
      </c>
      <c r="AF112" s="64" t="s">
        <v>3072</v>
      </c>
      <c r="AG112" s="64" t="s">
        <v>3072</v>
      </c>
      <c r="AH112" s="142" t="s">
        <v>3072</v>
      </c>
      <c r="AI112" s="142"/>
      <c r="AJ112" s="142" t="s">
        <v>3067</v>
      </c>
      <c r="AK112" s="142"/>
      <c r="AL112" s="142" t="s">
        <v>3072</v>
      </c>
      <c r="AM112" s="142"/>
      <c r="AN112" s="142"/>
      <c r="AP112" s="61" t="s">
        <v>3075</v>
      </c>
      <c r="AQ112" s="61" t="s">
        <v>3076</v>
      </c>
      <c r="AR112" s="250" t="s">
        <v>3077</v>
      </c>
      <c r="AS112" s="250"/>
      <c r="AT112" s="250"/>
      <c r="AU112" s="250"/>
      <c r="AV112" s="250"/>
      <c r="AW112" s="250"/>
      <c r="AX112" s="139" t="s">
        <v>3104</v>
      </c>
      <c r="AY112" s="270" t="str">
        <f>IF($D112="","",IF(COUNTIF($D$112:$D$136,$D112)=1,0,1))</f>
        <v/>
      </c>
      <c r="AZ112" s="270" t="str">
        <f>IF($D112="","",IF($D112&lt;1500,0,1))</f>
        <v/>
      </c>
      <c r="BA112" s="66" t="str">
        <f>IF($O112="","",IF(VALUE($O112)&gt;60,1,0))</f>
        <v/>
      </c>
    </row>
    <row r="113" spans="2:53" ht="18" customHeight="1" thickBot="1" x14ac:dyDescent="0.3">
      <c r="B113" s="142"/>
      <c r="C113" s="246"/>
      <c r="D113" s="224"/>
      <c r="E113" s="136" t="str">
        <f>IF(D112="","",VLOOKUP(D112,登録データ!$A$3:$G$2500,2,FALSE))</f>
        <v/>
      </c>
      <c r="F113" s="241"/>
      <c r="G113" s="241"/>
      <c r="H113" s="241"/>
      <c r="I113" s="241"/>
      <c r="J113" s="241"/>
      <c r="K113" s="241"/>
      <c r="L113" s="136" t="s">
        <v>3072</v>
      </c>
      <c r="M113" s="148"/>
      <c r="N113" s="152" t="s">
        <v>3068</v>
      </c>
      <c r="O113" s="148"/>
      <c r="P113" s="152" t="s">
        <v>3069</v>
      </c>
      <c r="Q113" s="148"/>
      <c r="R113" s="148"/>
      <c r="S113" s="135"/>
      <c r="T113" s="171"/>
      <c r="U113" s="142"/>
      <c r="V113" s="142"/>
      <c r="W113" s="142"/>
      <c r="X113" s="142"/>
      <c r="Y113" s="142">
        <v>2</v>
      </c>
      <c r="Z113" s="142" t="str">
        <f t="shared" si="48"/>
        <v/>
      </c>
      <c r="AA113" s="64" t="str">
        <f t="shared" si="49"/>
        <v/>
      </c>
      <c r="AB113" s="142"/>
      <c r="AC113" s="142" t="str">
        <f>IF(AE113="","",RANK(AE113,$AE$113:$AE$138,1))</f>
        <v/>
      </c>
      <c r="AD113" s="64" t="str">
        <f>IF(COUNTIF($AE$113:AE113,AE113)=1,AC113,AC113+COUNTIF($AE$113:AE113,AE113)-1)</f>
        <v/>
      </c>
      <c r="AE113" s="142" t="str">
        <f>IF(OR(M112="",T112&lt;&gt;""),"",M112*60+O112+Q112/100)</f>
        <v/>
      </c>
      <c r="AF113" s="64"/>
      <c r="AG113" s="64"/>
      <c r="AH113" s="142"/>
      <c r="AI113" s="142"/>
      <c r="AJ113" s="142">
        <v>1</v>
      </c>
      <c r="AK113" s="142" t="str">
        <f>IFERROR(VLOOKUP(AL113,$AD$113:$AE$138,2,FALSE),"")</f>
        <v/>
      </c>
      <c r="AL113" s="142">
        <v>1</v>
      </c>
      <c r="AM113" s="142" t="str">
        <f t="shared" ref="AM113:AM119" si="50">IFERROR(VLOOKUP(AL113,$AG$113:$AH$138,2,FALSE),"")</f>
        <v/>
      </c>
      <c r="AN113" s="142"/>
      <c r="AP113" s="61"/>
      <c r="AQ113" s="139"/>
      <c r="AR113" s="139" t="s">
        <v>3049</v>
      </c>
      <c r="AS113" s="139" t="s">
        <v>3056</v>
      </c>
      <c r="AT113" s="139" t="s">
        <v>0</v>
      </c>
      <c r="AU113" s="139" t="s">
        <v>3051</v>
      </c>
      <c r="AV113" s="139" t="s">
        <v>3050</v>
      </c>
      <c r="AW113" s="139" t="s">
        <v>408</v>
      </c>
      <c r="AX113" s="139"/>
      <c r="AY113" s="271"/>
      <c r="AZ113" s="271"/>
      <c r="BA113" s="66" t="str">
        <f t="shared" ref="BA113:BA141" si="51">IF($O113="","",IF(VALUE($O113)&gt;60,1,0))</f>
        <v/>
      </c>
    </row>
    <row r="114" spans="2:53" ht="18" customHeight="1" thickTop="1" x14ac:dyDescent="0.25">
      <c r="B114" s="142"/>
      <c r="C114" s="275">
        <v>2</v>
      </c>
      <c r="D114" s="276"/>
      <c r="E114" s="139" t="str">
        <f>IF(D114="","",VLOOKUP(D114,登録データ!$A$3:$G$2500,3,FALSE))</f>
        <v/>
      </c>
      <c r="F114" s="250" t="str">
        <f>IF(D114="","",VLOOKUP(D114,登録データ!$A$3:$G$2500,4,FALSE))</f>
        <v/>
      </c>
      <c r="G114" s="250" t="str">
        <f>IF(D114="","",VLOOKUP(D114,登録データ!$A$3:$G$2500,5,FALSE))</f>
        <v/>
      </c>
      <c r="H114" s="250" t="str">
        <f>IF(D114="","",VLOOKUP(D114,登録データ!$A$3:$G$2500,7,FALSE))</f>
        <v/>
      </c>
      <c r="I114" s="250" t="s">
        <v>3064</v>
      </c>
      <c r="J114" s="250" t="str">
        <f>IF(D114="","",VLOOKUP(D114,登録データ!$A$3:$G$2500,6,FALSE))</f>
        <v/>
      </c>
      <c r="K114" s="250" t="s">
        <v>3066</v>
      </c>
      <c r="L114" s="143" t="s">
        <v>3067</v>
      </c>
      <c r="M114" s="165"/>
      <c r="N114" s="155" t="s">
        <v>3068</v>
      </c>
      <c r="O114" s="165"/>
      <c r="P114" s="155" t="s">
        <v>3069</v>
      </c>
      <c r="Q114" s="165"/>
      <c r="R114" s="150"/>
      <c r="S114" s="134"/>
      <c r="T114" s="171"/>
      <c r="U114" s="142"/>
      <c r="V114" s="142"/>
      <c r="W114" s="142"/>
      <c r="X114" s="142"/>
      <c r="Y114" s="142">
        <v>3</v>
      </c>
      <c r="Z114" s="142" t="str">
        <f t="shared" si="48"/>
        <v/>
      </c>
      <c r="AA114" s="64" t="str">
        <f t="shared" si="49"/>
        <v/>
      </c>
      <c r="AB114" s="142"/>
      <c r="AC114" s="142"/>
      <c r="AD114" s="64"/>
      <c r="AE114" s="142"/>
      <c r="AF114" s="64" t="str">
        <f>IF(AH114="","",RANK(AH114,$AH$113:$AH$138,1))</f>
        <v/>
      </c>
      <c r="AG114" s="64" t="str">
        <f>IF(COUNTIF($AH$114:AH114,AH114)=1,AF114,AF114+COUNTIF($AH$114:AH114,AH114)-1)</f>
        <v/>
      </c>
      <c r="AH114" s="142" t="str">
        <f>IF(OR(M113="",T112&lt;&gt;""),"",M113*60+O113+Q113/100)</f>
        <v/>
      </c>
      <c r="AI114" s="142"/>
      <c r="AJ114" s="142">
        <v>2</v>
      </c>
      <c r="AK114" s="142" t="str">
        <f t="shared" ref="AK114:AK119" si="52">IFERROR(VLOOKUP(AL114,$AD$113:$AE$138,2,FALSE),"")</f>
        <v/>
      </c>
      <c r="AL114" s="142">
        <v>2</v>
      </c>
      <c r="AM114" s="142" t="str">
        <f t="shared" si="50"/>
        <v/>
      </c>
      <c r="AN114" s="142"/>
      <c r="AP114" s="61"/>
      <c r="AQ114" s="139"/>
      <c r="AR114" s="139"/>
      <c r="AS114" s="139"/>
      <c r="AT114" s="139"/>
      <c r="AU114" s="139"/>
      <c r="AV114" s="139"/>
      <c r="AW114" s="139"/>
      <c r="AX114" s="139"/>
      <c r="AY114" s="270" t="str">
        <f t="shared" ref="AY114" si="53">IF($D114="","",IF(COUNTIF($D$112:$D$136,$D114)=1,0,1))</f>
        <v/>
      </c>
      <c r="AZ114" s="270" t="str">
        <f t="shared" ref="AZ114" si="54">IF($D114="","",IF($D114&lt;1500,0,1))</f>
        <v/>
      </c>
      <c r="BA114" s="66" t="str">
        <f t="shared" si="51"/>
        <v/>
      </c>
    </row>
    <row r="115" spans="2:53" ht="18" customHeight="1" thickBot="1" x14ac:dyDescent="0.3">
      <c r="B115" s="142"/>
      <c r="C115" s="246"/>
      <c r="D115" s="224"/>
      <c r="E115" s="136" t="str">
        <f>IF(D114="","",VLOOKUP(D114,登録データ!$A$3:$G$2500,2,FALSE))</f>
        <v/>
      </c>
      <c r="F115" s="241"/>
      <c r="G115" s="241"/>
      <c r="H115" s="241"/>
      <c r="I115" s="241"/>
      <c r="J115" s="241"/>
      <c r="K115" s="241"/>
      <c r="L115" s="136" t="s">
        <v>3072</v>
      </c>
      <c r="M115" s="148"/>
      <c r="N115" s="152" t="s">
        <v>3068</v>
      </c>
      <c r="O115" s="148"/>
      <c r="P115" s="152" t="s">
        <v>3069</v>
      </c>
      <c r="Q115" s="148"/>
      <c r="R115" s="148"/>
      <c r="S115" s="135"/>
      <c r="T115" s="171"/>
      <c r="U115" s="142"/>
      <c r="V115" s="142"/>
      <c r="W115" s="142"/>
      <c r="X115" s="142"/>
      <c r="Y115" s="142">
        <v>4</v>
      </c>
      <c r="Z115" s="142" t="str">
        <f t="shared" si="48"/>
        <v/>
      </c>
      <c r="AA115" s="64" t="str">
        <f t="shared" si="49"/>
        <v/>
      </c>
      <c r="AB115" s="142"/>
      <c r="AC115" s="142" t="str">
        <f>IF(AE115="","",RANK(AE115,$AE$113:$AE$138,1))</f>
        <v/>
      </c>
      <c r="AD115" s="64" t="e">
        <f>IF(COUNTIF($AE$113:AE115,AE115)=1,AC115,AC115+COUNTIF($AE$113:AE115,AE115)-1)</f>
        <v>#VALUE!</v>
      </c>
      <c r="AE115" s="142" t="str">
        <f>IF(OR(M114="",T114&lt;&gt;""),"",M114*60+O114+Q114/100)</f>
        <v/>
      </c>
      <c r="AF115" s="64"/>
      <c r="AG115" s="64"/>
      <c r="AH115" s="142"/>
      <c r="AI115" s="142"/>
      <c r="AJ115" s="142">
        <v>3</v>
      </c>
      <c r="AK115" s="142" t="str">
        <f>IFERROR(VLOOKUP(AL115,$AD$113:$AE$138,2,FALSE),"")</f>
        <v/>
      </c>
      <c r="AL115" s="142">
        <v>3</v>
      </c>
      <c r="AM115" s="142" t="str">
        <f t="shared" si="50"/>
        <v/>
      </c>
      <c r="AN115" s="142"/>
      <c r="AP115" s="61"/>
      <c r="AQ115" s="139"/>
      <c r="AR115" s="139"/>
      <c r="AS115" s="139"/>
      <c r="AT115" s="139"/>
      <c r="AU115" s="139"/>
      <c r="AV115" s="139"/>
      <c r="AW115" s="139"/>
      <c r="AX115" s="139"/>
      <c r="AY115" s="271"/>
      <c r="AZ115" s="271"/>
      <c r="BA115" s="66" t="str">
        <f t="shared" si="51"/>
        <v/>
      </c>
    </row>
    <row r="116" spans="2:53" ht="18" customHeight="1" thickTop="1" x14ac:dyDescent="0.25">
      <c r="B116" s="142"/>
      <c r="C116" s="275">
        <v>3</v>
      </c>
      <c r="D116" s="276"/>
      <c r="E116" s="139" t="str">
        <f>IF(D116="","",VLOOKUP(D116,登録データ!$A$3:$G$2500,3,FALSE))</f>
        <v/>
      </c>
      <c r="F116" s="250" t="str">
        <f>IF(D116="","",VLOOKUP(D116,登録データ!$A$3:$G$2500,4,FALSE))</f>
        <v/>
      </c>
      <c r="G116" s="250" t="str">
        <f>IF(D116="","",VLOOKUP(D116,登録データ!$A$3:$G$2500,5,FALSE))</f>
        <v/>
      </c>
      <c r="H116" s="250" t="str">
        <f>IF(D116="","",VLOOKUP(D116,登録データ!$A$3:$G$2500,7,FALSE))</f>
        <v/>
      </c>
      <c r="I116" s="250" t="s">
        <v>3064</v>
      </c>
      <c r="J116" s="250" t="str">
        <f>IF(D116="","",VLOOKUP(D116,登録データ!$A$3:$G$2500,6,FALSE))</f>
        <v/>
      </c>
      <c r="K116" s="250" t="s">
        <v>3066</v>
      </c>
      <c r="L116" s="143" t="s">
        <v>3067</v>
      </c>
      <c r="M116" s="165"/>
      <c r="N116" s="155" t="s">
        <v>3068</v>
      </c>
      <c r="O116" s="165"/>
      <c r="P116" s="155" t="s">
        <v>3069</v>
      </c>
      <c r="Q116" s="165"/>
      <c r="R116" s="150"/>
      <c r="S116" s="134"/>
      <c r="T116" s="171"/>
      <c r="U116" s="142"/>
      <c r="V116" s="142"/>
      <c r="W116" s="142"/>
      <c r="X116" s="142"/>
      <c r="Y116" s="142">
        <v>5</v>
      </c>
      <c r="Z116" s="142" t="str">
        <f t="shared" si="48"/>
        <v/>
      </c>
      <c r="AA116" s="64" t="str">
        <f t="shared" si="49"/>
        <v/>
      </c>
      <c r="AB116" s="142"/>
      <c r="AC116" s="142"/>
      <c r="AD116" s="64"/>
      <c r="AE116" s="142"/>
      <c r="AF116" s="64" t="str">
        <f>IF(AH116="","",RANK(AH116,$AH$113:$AH$138,1))</f>
        <v/>
      </c>
      <c r="AG116" s="64" t="e">
        <f>IF(COUNTIF($AH$114:AH116,AH116)=1,AF116,AF116+COUNTIF($AH$114:AH116,AH116)-1)</f>
        <v>#VALUE!</v>
      </c>
      <c r="AH116" s="142" t="str">
        <f>IF(OR(M115="",T114&lt;&gt;""),"",M115*60+O115+Q115/100)</f>
        <v/>
      </c>
      <c r="AI116" s="142"/>
      <c r="AJ116" s="142">
        <v>4</v>
      </c>
      <c r="AK116" s="142" t="str">
        <f t="shared" si="52"/>
        <v/>
      </c>
      <c r="AL116" s="142">
        <v>4</v>
      </c>
      <c r="AM116" s="142" t="str">
        <f t="shared" si="50"/>
        <v/>
      </c>
      <c r="AN116" s="142"/>
      <c r="AP116" s="61"/>
      <c r="AQ116" s="139"/>
      <c r="AR116" s="139"/>
      <c r="AS116" s="139"/>
      <c r="AT116" s="139"/>
      <c r="AU116" s="139"/>
      <c r="AV116" s="139"/>
      <c r="AW116" s="139"/>
      <c r="AX116" s="139"/>
      <c r="AY116" s="270" t="str">
        <f t="shared" ref="AY116" si="55">IF($D116="","",IF(COUNTIF($D$112:$D$136,$D116)=1,0,1))</f>
        <v/>
      </c>
      <c r="AZ116" s="270" t="str">
        <f t="shared" ref="AZ116" si="56">IF($D116="","",IF($D116&lt;1500,0,1))</f>
        <v/>
      </c>
      <c r="BA116" s="66" t="str">
        <f t="shared" si="51"/>
        <v/>
      </c>
    </row>
    <row r="117" spans="2:53" ht="18" customHeight="1" thickBot="1" x14ac:dyDescent="0.3">
      <c r="B117" s="142"/>
      <c r="C117" s="246"/>
      <c r="D117" s="224"/>
      <c r="E117" s="136" t="str">
        <f>IF(D116="","",VLOOKUP(D116,登録データ!$A$3:$G$2500,2,FALSE))</f>
        <v/>
      </c>
      <c r="F117" s="241"/>
      <c r="G117" s="241"/>
      <c r="H117" s="241"/>
      <c r="I117" s="241"/>
      <c r="J117" s="241"/>
      <c r="K117" s="241"/>
      <c r="L117" s="136" t="s">
        <v>3072</v>
      </c>
      <c r="M117" s="148"/>
      <c r="N117" s="152" t="s">
        <v>3068</v>
      </c>
      <c r="O117" s="148"/>
      <c r="P117" s="152" t="s">
        <v>3069</v>
      </c>
      <c r="Q117" s="148"/>
      <c r="R117" s="148"/>
      <c r="S117" s="135"/>
      <c r="T117" s="171"/>
      <c r="U117" s="142"/>
      <c r="V117" s="142"/>
      <c r="W117" s="142"/>
      <c r="X117" s="142"/>
      <c r="Y117" s="142">
        <v>6</v>
      </c>
      <c r="Z117" s="142" t="str">
        <f t="shared" si="48"/>
        <v/>
      </c>
      <c r="AA117" s="64" t="str">
        <f t="shared" si="49"/>
        <v/>
      </c>
      <c r="AB117" s="142"/>
      <c r="AC117" s="142" t="str">
        <f>IF(AE117="","",RANK(AE117,$AE$113:$AE$138,1))</f>
        <v/>
      </c>
      <c r="AD117" s="64" t="e">
        <f>IF(COUNTIF($AE$113:AE117,AE117)=1,AC117,AC117+COUNTIF($AE$113:AE117,AE117)-1)</f>
        <v>#VALUE!</v>
      </c>
      <c r="AE117" s="142" t="str">
        <f>IF(OR(M116="",T116&lt;&gt;""),"",M116*60+O116+Q116/100)</f>
        <v/>
      </c>
      <c r="AF117" s="64"/>
      <c r="AG117" s="64"/>
      <c r="AH117" s="142"/>
      <c r="AI117" s="142"/>
      <c r="AJ117" s="142">
        <v>5</v>
      </c>
      <c r="AK117" s="142" t="str">
        <f t="shared" si="52"/>
        <v/>
      </c>
      <c r="AL117" s="142">
        <v>5</v>
      </c>
      <c r="AM117" s="142" t="str">
        <f t="shared" si="50"/>
        <v/>
      </c>
      <c r="AN117" s="142"/>
      <c r="AP117" s="61"/>
      <c r="AQ117" s="139">
        <f>IF(D112="",0,IF(登録データ!$Q$58=0,0,IF(VLOOKUP(D112,登録データ!$A$3:$Z$2500,16,FALSE)=1,0,1)))</f>
        <v>0</v>
      </c>
      <c r="AR117" s="139">
        <f>IF(D112="",1,0)</f>
        <v>1</v>
      </c>
      <c r="AS117" s="139">
        <f>IF(E113="",1,0)</f>
        <v>1</v>
      </c>
      <c r="AT117" s="139">
        <f>IF(E112="",1,0)</f>
        <v>1</v>
      </c>
      <c r="AU117" s="139">
        <f>IF(G112="",1,0)</f>
        <v>1</v>
      </c>
      <c r="AV117" s="139">
        <f>IF(F112="",1,0)</f>
        <v>1</v>
      </c>
      <c r="AW117" s="139">
        <f>SUM(AR117:AV117)</f>
        <v>5</v>
      </c>
      <c r="AX117" s="139">
        <f>IF('様式1‐1(男子)'!$D$16="",IF(COUNTIF($D$64:$D$89,D112)&lt;&gt;0,1,0),IF((COUNTIF($D$16:$D$41,D112)+COUNTIF($D$64:$D$89,D112))&lt;&gt;0,1,0))</f>
        <v>0</v>
      </c>
      <c r="AY117" s="271"/>
      <c r="AZ117" s="271"/>
      <c r="BA117" s="66" t="str">
        <f t="shared" si="51"/>
        <v/>
      </c>
    </row>
    <row r="118" spans="2:53" ht="18" customHeight="1" thickTop="1" x14ac:dyDescent="0.25">
      <c r="B118" s="142"/>
      <c r="C118" s="275">
        <v>4</v>
      </c>
      <c r="D118" s="276"/>
      <c r="E118" s="139" t="str">
        <f>IF(D118="","",VLOOKUP(D118,登録データ!$A$3:$G$2500,3,FALSE))</f>
        <v/>
      </c>
      <c r="F118" s="250" t="str">
        <f>IF(D118="","",VLOOKUP(D118,登録データ!$A$3:$G$2500,4,FALSE))</f>
        <v/>
      </c>
      <c r="G118" s="250" t="str">
        <f>IF(D118="","",VLOOKUP(D118,登録データ!$A$3:$G$2500,5,FALSE))</f>
        <v/>
      </c>
      <c r="H118" s="250" t="str">
        <f>IF(D118="","",VLOOKUP(D118,登録データ!$A$3:$G$2500,7,FALSE))</f>
        <v/>
      </c>
      <c r="I118" s="250" t="s">
        <v>3064</v>
      </c>
      <c r="J118" s="250" t="str">
        <f>IF(D118="","",VLOOKUP(D118,登録データ!$A$3:$G$2500,6,FALSE))</f>
        <v/>
      </c>
      <c r="K118" s="250" t="s">
        <v>3066</v>
      </c>
      <c r="L118" s="143" t="s">
        <v>3067</v>
      </c>
      <c r="M118" s="165"/>
      <c r="N118" s="155" t="s">
        <v>3068</v>
      </c>
      <c r="O118" s="165"/>
      <c r="P118" s="155" t="s">
        <v>3069</v>
      </c>
      <c r="Q118" s="165"/>
      <c r="R118" s="150"/>
      <c r="S118" s="134"/>
      <c r="T118" s="171"/>
      <c r="U118" s="142"/>
      <c r="V118" s="142"/>
      <c r="W118" s="142"/>
      <c r="X118" s="142"/>
      <c r="Y118" s="142">
        <v>7</v>
      </c>
      <c r="Z118" s="142" t="str">
        <f t="shared" si="48"/>
        <v/>
      </c>
      <c r="AA118" s="64" t="str">
        <f t="shared" si="49"/>
        <v/>
      </c>
      <c r="AB118" s="142"/>
      <c r="AC118" s="142"/>
      <c r="AD118" s="64"/>
      <c r="AE118" s="142"/>
      <c r="AF118" s="64" t="str">
        <f>IF(AH118="","",RANK(AH118,$AH$113:$AH$138,1))</f>
        <v/>
      </c>
      <c r="AG118" s="64" t="e">
        <f>IF(COUNTIF($AH$114:AH118,AH118)=1,AF118,AF118+COUNTIF($AH$114:AH118,AH118)-1)</f>
        <v>#VALUE!</v>
      </c>
      <c r="AH118" s="142" t="str">
        <f>IF(OR(M117="",T116&lt;&gt;""),"",M117*60+O117+Q117/100)</f>
        <v/>
      </c>
      <c r="AI118" s="142"/>
      <c r="AJ118" s="142">
        <v>6</v>
      </c>
      <c r="AK118" s="142" t="str">
        <f t="shared" si="52"/>
        <v/>
      </c>
      <c r="AL118" s="142">
        <v>6</v>
      </c>
      <c r="AM118" s="142" t="str">
        <f t="shared" si="50"/>
        <v/>
      </c>
      <c r="AN118" s="142"/>
      <c r="AP118" s="61"/>
      <c r="AQ118" s="139"/>
      <c r="AR118" s="139"/>
      <c r="AS118" s="139"/>
      <c r="AT118" s="139"/>
      <c r="AU118" s="139"/>
      <c r="AV118" s="139"/>
      <c r="AW118" s="139"/>
      <c r="AX118" s="139"/>
      <c r="AY118" s="270" t="str">
        <f t="shared" ref="AY118" si="57">IF($D118="","",IF(COUNTIF($D$112:$D$136,$D118)=1,0,1))</f>
        <v/>
      </c>
      <c r="AZ118" s="270" t="str">
        <f t="shared" ref="AZ118" si="58">IF($D118="","",IF($D118&lt;1500,0,1))</f>
        <v/>
      </c>
      <c r="BA118" s="66" t="str">
        <f t="shared" si="51"/>
        <v/>
      </c>
    </row>
    <row r="119" spans="2:53" ht="18" customHeight="1" thickBot="1" x14ac:dyDescent="0.3">
      <c r="B119" s="142"/>
      <c r="C119" s="246"/>
      <c r="D119" s="224"/>
      <c r="E119" s="136" t="str">
        <f>IF(D118="","",VLOOKUP(D118,登録データ!$A$3:$G$2500,2,FALSE))</f>
        <v/>
      </c>
      <c r="F119" s="241"/>
      <c r="G119" s="241"/>
      <c r="H119" s="241"/>
      <c r="I119" s="241"/>
      <c r="J119" s="241"/>
      <c r="K119" s="241"/>
      <c r="L119" s="136" t="s">
        <v>3072</v>
      </c>
      <c r="M119" s="148"/>
      <c r="N119" s="152" t="s">
        <v>3068</v>
      </c>
      <c r="O119" s="148"/>
      <c r="P119" s="152" t="s">
        <v>3069</v>
      </c>
      <c r="Q119" s="148"/>
      <c r="R119" s="148"/>
      <c r="S119" s="135"/>
      <c r="T119" s="171"/>
      <c r="U119" s="142"/>
      <c r="V119" s="142"/>
      <c r="W119" s="142"/>
      <c r="X119" s="142"/>
      <c r="Y119" s="142"/>
      <c r="Z119" s="142"/>
      <c r="AA119" s="64"/>
      <c r="AB119" s="142"/>
      <c r="AC119" s="142" t="str">
        <f>IF(AE119="","",RANK(AE119,$AE$113:$AE$138,1))</f>
        <v/>
      </c>
      <c r="AD119" s="64" t="e">
        <f>IF(COUNTIF($AE$113:AE119,AE119)=1,AC119,AC119+COUNTIF($AE$113:AE119,AE119)-1)</f>
        <v>#VALUE!</v>
      </c>
      <c r="AE119" s="142" t="str">
        <f>IF(OR(M118="",T118&lt;&gt;""),"",M118*60+O118+Q118/100)</f>
        <v/>
      </c>
      <c r="AF119" s="64"/>
      <c r="AG119" s="64"/>
      <c r="AH119" s="142"/>
      <c r="AI119" s="142"/>
      <c r="AJ119" s="142">
        <v>7</v>
      </c>
      <c r="AK119" s="142" t="str">
        <f t="shared" si="52"/>
        <v/>
      </c>
      <c r="AL119" s="142">
        <v>7</v>
      </c>
      <c r="AM119" s="142" t="str">
        <f t="shared" si="50"/>
        <v/>
      </c>
      <c r="AN119" s="142"/>
      <c r="AP119" s="61"/>
      <c r="AQ119" s="139">
        <f>IF(D114="",0,IF(登録データ!$Q$58=0,0,IF(VLOOKUP(D114,登録データ!$A$3:$Z$2500,16,FALSE)=1,0,1)))</f>
        <v>0</v>
      </c>
      <c r="AR119" s="139">
        <f>IF(D114="",1,0)</f>
        <v>1</v>
      </c>
      <c r="AS119" s="139">
        <f>IF(E115="",1,0)</f>
        <v>1</v>
      </c>
      <c r="AT119" s="139">
        <f>IF(E114="",1,0)</f>
        <v>1</v>
      </c>
      <c r="AU119" s="139">
        <f>IF(G114="",1,0)</f>
        <v>1</v>
      </c>
      <c r="AV119" s="139">
        <f>IF(F114="",1,0)</f>
        <v>1</v>
      </c>
      <c r="AW119" s="139">
        <f>SUM(AR119:AV119)</f>
        <v>5</v>
      </c>
      <c r="AX119" s="139">
        <f>IF('様式1‐1(男子)'!$D$16="",IF(COUNTIF($D$64:$D$89,D114)&lt;&gt;0,1,0),IF((COUNTIF($D$16:$D$41,D114)+COUNTIF($D$64:$D$89,D114))&lt;&gt;0,1,0))</f>
        <v>0</v>
      </c>
      <c r="AY119" s="271"/>
      <c r="AZ119" s="271"/>
      <c r="BA119" s="66" t="str">
        <f t="shared" si="51"/>
        <v/>
      </c>
    </row>
    <row r="120" spans="2:53" ht="18" customHeight="1" thickTop="1" x14ac:dyDescent="0.25">
      <c r="B120" s="142"/>
      <c r="C120" s="275">
        <v>5</v>
      </c>
      <c r="D120" s="276"/>
      <c r="E120" s="139" t="str">
        <f>IF(D120="","",VLOOKUP(D120,登録データ!$A$3:$G$2500,3,FALSE))</f>
        <v/>
      </c>
      <c r="F120" s="250" t="str">
        <f>IF(D120="","",VLOOKUP(D120,登録データ!$A$3:$G$2500,4,FALSE))</f>
        <v/>
      </c>
      <c r="G120" s="250" t="str">
        <f>IF(D120="","",VLOOKUP(D120,登録データ!$A$3:$G$2500,5,FALSE))</f>
        <v/>
      </c>
      <c r="H120" s="250" t="str">
        <f>IF(D120="","",VLOOKUP(D120,登録データ!$A$3:$G$2500,7,FALSE))</f>
        <v/>
      </c>
      <c r="I120" s="250" t="s">
        <v>3064</v>
      </c>
      <c r="J120" s="250" t="str">
        <f>IF(D120="","",VLOOKUP(D120,登録データ!$A$3:$G$2500,6,FALSE))</f>
        <v/>
      </c>
      <c r="K120" s="250" t="s">
        <v>3066</v>
      </c>
      <c r="L120" s="143" t="s">
        <v>3067</v>
      </c>
      <c r="M120" s="165"/>
      <c r="N120" s="155" t="s">
        <v>3068</v>
      </c>
      <c r="O120" s="165"/>
      <c r="P120" s="155" t="s">
        <v>3069</v>
      </c>
      <c r="Q120" s="165"/>
      <c r="R120" s="150"/>
      <c r="S120" s="134"/>
      <c r="T120" s="171"/>
      <c r="U120" s="142"/>
      <c r="V120" s="142"/>
      <c r="W120" s="142"/>
      <c r="X120" s="142"/>
      <c r="Y120" s="142"/>
      <c r="Z120" s="142"/>
      <c r="AA120" s="64"/>
      <c r="AB120" s="142"/>
      <c r="AC120" s="142"/>
      <c r="AD120" s="64"/>
      <c r="AE120" s="142"/>
      <c r="AF120" s="64" t="str">
        <f>IF(AH120="","",RANK(AH120,$AH$113:$AH$138,1))</f>
        <v/>
      </c>
      <c r="AG120" s="64" t="e">
        <f>IF(COUNTIF($AH$114:AH120,AH120)=1,AF120,AF120+COUNTIF($AH$114:AH120,AH120)-1)</f>
        <v>#VALUE!</v>
      </c>
      <c r="AH120" s="142" t="str">
        <f>IF(OR(M119="",T118&lt;&gt;""),"",M119*60+O119+Q119/100)</f>
        <v/>
      </c>
      <c r="AI120" s="142"/>
      <c r="AJ120" s="142"/>
      <c r="AK120" s="142"/>
      <c r="AL120" s="142"/>
      <c r="AM120" s="142"/>
      <c r="AN120" s="142"/>
      <c r="AP120" s="61"/>
      <c r="AQ120" s="139"/>
      <c r="AR120" s="139"/>
      <c r="AS120" s="139"/>
      <c r="AT120" s="139"/>
      <c r="AU120" s="139"/>
      <c r="AV120" s="139"/>
      <c r="AW120" s="139"/>
      <c r="AX120" s="139"/>
      <c r="AY120" s="270" t="str">
        <f t="shared" ref="AY120" si="59">IF($D120="","",IF(COUNTIF($D$112:$D$136,$D120)=1,0,1))</f>
        <v/>
      </c>
      <c r="AZ120" s="270" t="str">
        <f t="shared" ref="AZ120" si="60">IF($D120="","",IF($D120&lt;1500,0,1))</f>
        <v/>
      </c>
      <c r="BA120" s="66" t="str">
        <f t="shared" si="51"/>
        <v/>
      </c>
    </row>
    <row r="121" spans="2:53" ht="18" customHeight="1" thickBot="1" x14ac:dyDescent="0.3">
      <c r="B121" s="142"/>
      <c r="C121" s="246"/>
      <c r="D121" s="224"/>
      <c r="E121" s="136" t="str">
        <f>IF(D120="","",VLOOKUP(D120,登録データ!$A$3:$G$2500,2,FALSE))</f>
        <v/>
      </c>
      <c r="F121" s="241"/>
      <c r="G121" s="241"/>
      <c r="H121" s="241"/>
      <c r="I121" s="241"/>
      <c r="J121" s="241"/>
      <c r="K121" s="241"/>
      <c r="L121" s="136" t="s">
        <v>3072</v>
      </c>
      <c r="M121" s="148"/>
      <c r="N121" s="152" t="s">
        <v>3068</v>
      </c>
      <c r="O121" s="148"/>
      <c r="P121" s="152" t="s">
        <v>3069</v>
      </c>
      <c r="Q121" s="148"/>
      <c r="R121" s="148"/>
      <c r="S121" s="135"/>
      <c r="T121" s="171"/>
      <c r="U121" s="142"/>
      <c r="V121" s="142"/>
      <c r="W121" s="142"/>
      <c r="X121" s="142"/>
      <c r="Y121" s="142"/>
      <c r="Z121" s="142"/>
      <c r="AA121" s="64"/>
      <c r="AB121" s="142"/>
      <c r="AC121" s="142" t="str">
        <f>IF(AE121="","",RANK(AE121,$AE$113:$AE$138,1))</f>
        <v/>
      </c>
      <c r="AD121" s="64" t="e">
        <f>IF(COUNTIF($AE$113:AE121,AE121)=1,AC121,AC121+COUNTIF($AE$113:AE121,AE121)-1)</f>
        <v>#VALUE!</v>
      </c>
      <c r="AE121" s="142" t="str">
        <f>IF(OR(M120="",T120&lt;&gt;""),"",M120*60+O120+Q120/100)</f>
        <v/>
      </c>
      <c r="AF121" s="64"/>
      <c r="AG121" s="64"/>
      <c r="AH121" s="142"/>
      <c r="AI121" s="142"/>
      <c r="AJ121" s="142"/>
      <c r="AK121" s="142"/>
      <c r="AL121" s="142"/>
      <c r="AM121" s="142"/>
      <c r="AN121" s="142"/>
      <c r="AP121" s="61"/>
      <c r="AQ121" s="139">
        <f>IF(D116="",0,IF(登録データ!$Q$58=0,0,IF(VLOOKUP(D116,登録データ!$A$3:$Z$2500,16,FALSE)=1,0,1)))</f>
        <v>0</v>
      </c>
      <c r="AR121" s="139">
        <f>IF(D116="",1,0)</f>
        <v>1</v>
      </c>
      <c r="AS121" s="139">
        <f>IF(E117="",1,0)</f>
        <v>1</v>
      </c>
      <c r="AT121" s="139">
        <f>IF(E116="",1,0)</f>
        <v>1</v>
      </c>
      <c r="AU121" s="139">
        <f>IF(G116="",1,0)</f>
        <v>1</v>
      </c>
      <c r="AV121" s="139">
        <f>IF(F116="",1,0)</f>
        <v>1</v>
      </c>
      <c r="AW121" s="139">
        <f>SUM(AR121:AV121)</f>
        <v>5</v>
      </c>
      <c r="AX121" s="139">
        <f>IF('様式1‐1(男子)'!$D$16="",IF(COUNTIF($D$64:$D$89,D116)&lt;&gt;0,1,0),IF((COUNTIF($D$16:$D$41,D116)+COUNTIF($D$64:$D$89,D116))&lt;&gt;0,1,0))</f>
        <v>0</v>
      </c>
      <c r="AY121" s="271"/>
      <c r="AZ121" s="271"/>
      <c r="BA121" s="66" t="str">
        <f t="shared" si="51"/>
        <v/>
      </c>
    </row>
    <row r="122" spans="2:53" ht="18" customHeight="1" thickTop="1" x14ac:dyDescent="0.25">
      <c r="B122" s="142"/>
      <c r="C122" s="275">
        <v>6</v>
      </c>
      <c r="D122" s="276"/>
      <c r="E122" s="139" t="str">
        <f>IF(D122="","",VLOOKUP(D122,登録データ!$A$3:$G$2500,3,FALSE))</f>
        <v/>
      </c>
      <c r="F122" s="250" t="str">
        <f>IF(D122="","",VLOOKUP(D122,登録データ!$A$3:$G$2500,4,FALSE))</f>
        <v/>
      </c>
      <c r="G122" s="250" t="str">
        <f>IF(D122="","",VLOOKUP(D122,登録データ!$A$3:$G$2500,5,FALSE))</f>
        <v/>
      </c>
      <c r="H122" s="250" t="str">
        <f>IF(D122="","",VLOOKUP(D122,登録データ!$A$3:$G$2500,7,FALSE))</f>
        <v/>
      </c>
      <c r="I122" s="250" t="s">
        <v>3064</v>
      </c>
      <c r="J122" s="250" t="str">
        <f>IF(D122="","",VLOOKUP(D122,登録データ!$A$3:$G$2500,6,FALSE))</f>
        <v/>
      </c>
      <c r="K122" s="250" t="s">
        <v>3066</v>
      </c>
      <c r="L122" s="143" t="s">
        <v>3067</v>
      </c>
      <c r="M122" s="165"/>
      <c r="N122" s="155" t="s">
        <v>3068</v>
      </c>
      <c r="O122" s="165"/>
      <c r="P122" s="155" t="s">
        <v>3069</v>
      </c>
      <c r="Q122" s="165"/>
      <c r="R122" s="150"/>
      <c r="S122" s="134"/>
      <c r="T122" s="171"/>
      <c r="U122" s="142"/>
      <c r="V122" s="142"/>
      <c r="W122" s="142"/>
      <c r="X122" s="142"/>
      <c r="Y122" s="142"/>
      <c r="Z122" s="142"/>
      <c r="AA122" s="64"/>
      <c r="AB122" s="142"/>
      <c r="AC122" s="142"/>
      <c r="AD122" s="64"/>
      <c r="AE122" s="142"/>
      <c r="AF122" s="64" t="str">
        <f>IF(AH122="","",RANK(AH122,$AH$113:$AH$138,1))</f>
        <v/>
      </c>
      <c r="AG122" s="64" t="e">
        <f>IF(COUNTIF($AH$114:AH122,AH122)=1,AF122,AF122+COUNTIF($AH$114:AH122,AH122)-1)</f>
        <v>#VALUE!</v>
      </c>
      <c r="AH122" s="142" t="str">
        <f>IF(OR(M121="",T120&lt;&gt;""),"",M121*60+O121+Q121/100)</f>
        <v/>
      </c>
      <c r="AI122" s="142"/>
      <c r="AJ122" s="142"/>
      <c r="AK122" s="142"/>
      <c r="AL122" s="142"/>
      <c r="AM122" s="142"/>
      <c r="AN122" s="142"/>
      <c r="AP122" s="61"/>
      <c r="AQ122" s="139"/>
      <c r="AR122" s="139"/>
      <c r="AS122" s="139"/>
      <c r="AT122" s="139"/>
      <c r="AU122" s="139"/>
      <c r="AV122" s="139"/>
      <c r="AW122" s="139"/>
      <c r="AX122" s="139"/>
      <c r="AY122" s="270" t="str">
        <f t="shared" ref="AY122" si="61">IF($D122="","",IF(COUNTIF($D$112:$D$136,$D122)=1,0,1))</f>
        <v/>
      </c>
      <c r="AZ122" s="270" t="str">
        <f t="shared" ref="AZ122" si="62">IF($D122="","",IF($D122&lt;1500,0,1))</f>
        <v/>
      </c>
      <c r="BA122" s="66" t="str">
        <f t="shared" si="51"/>
        <v/>
      </c>
    </row>
    <row r="123" spans="2:53" ht="18" customHeight="1" thickBot="1" x14ac:dyDescent="0.3">
      <c r="B123" s="142"/>
      <c r="C123" s="246"/>
      <c r="D123" s="224"/>
      <c r="E123" s="136" t="str">
        <f>IF(D122="","",VLOOKUP(D122,登録データ!$A$3:$G$2500,2,FALSE))</f>
        <v/>
      </c>
      <c r="F123" s="241"/>
      <c r="G123" s="241"/>
      <c r="H123" s="241"/>
      <c r="I123" s="241"/>
      <c r="J123" s="241"/>
      <c r="K123" s="241"/>
      <c r="L123" s="136" t="s">
        <v>3072</v>
      </c>
      <c r="M123" s="148"/>
      <c r="N123" s="152" t="s">
        <v>3068</v>
      </c>
      <c r="O123" s="148"/>
      <c r="P123" s="152" t="s">
        <v>3069</v>
      </c>
      <c r="Q123" s="148"/>
      <c r="R123" s="148"/>
      <c r="S123" s="135"/>
      <c r="T123" s="171"/>
      <c r="U123" s="142"/>
      <c r="V123" s="142"/>
      <c r="W123" s="142"/>
      <c r="X123" s="142"/>
      <c r="Y123" s="142"/>
      <c r="Z123" s="142"/>
      <c r="AA123" s="64"/>
      <c r="AB123" s="142"/>
      <c r="AC123" s="142" t="str">
        <f>IF(AE123="","",RANK(AE123,$AE$113:$AE$138,1))</f>
        <v/>
      </c>
      <c r="AD123" s="64" t="e">
        <f>IF(COUNTIF($AE$113:AE123,AE123)=1,AC123,AC123+COUNTIF($AE$113:AE123,AE123)-1)</f>
        <v>#VALUE!</v>
      </c>
      <c r="AE123" s="142" t="str">
        <f>IF(OR(M122="",T122&lt;&gt;""),"",M122*60+O122+Q122/100)</f>
        <v/>
      </c>
      <c r="AF123" s="64"/>
      <c r="AG123" s="64"/>
      <c r="AH123" s="142"/>
      <c r="AI123" s="142"/>
      <c r="AJ123" s="142"/>
      <c r="AK123" s="142"/>
      <c r="AL123" s="142"/>
      <c r="AM123" s="142"/>
      <c r="AN123" s="142"/>
      <c r="AP123" s="61"/>
      <c r="AQ123" s="139">
        <f>IF(D118="",0,IF(登録データ!$Q$58=0,0,IF(VLOOKUP(D118,登録データ!$A$3:$Z$2500,16,FALSE)=1,0,1)))</f>
        <v>0</v>
      </c>
      <c r="AR123" s="139">
        <f>IF(D118="",1,0)</f>
        <v>1</v>
      </c>
      <c r="AS123" s="139">
        <f>IF(E119="",1,0)</f>
        <v>1</v>
      </c>
      <c r="AT123" s="139">
        <f>IF(E118="",1,0)</f>
        <v>1</v>
      </c>
      <c r="AU123" s="139">
        <f>IF(G118="",1,0)</f>
        <v>1</v>
      </c>
      <c r="AV123" s="139">
        <f>IF(F118="",1,0)</f>
        <v>1</v>
      </c>
      <c r="AW123" s="139">
        <f>SUM(AR123:AV123)</f>
        <v>5</v>
      </c>
      <c r="AX123" s="139">
        <f>IF('様式1‐1(男子)'!$D$16="",IF(COUNTIF($D$64:$D$89,D118)&lt;&gt;0,1,0),IF((COUNTIF($D$16:$D$41,D118)+COUNTIF($D$64:$D$89,D118))&lt;&gt;0,1,0))</f>
        <v>0</v>
      </c>
      <c r="AY123" s="271"/>
      <c r="AZ123" s="271"/>
      <c r="BA123" s="66" t="str">
        <f t="shared" si="51"/>
        <v/>
      </c>
    </row>
    <row r="124" spans="2:53" ht="18" customHeight="1" thickTop="1" x14ac:dyDescent="0.25">
      <c r="B124" s="142"/>
      <c r="C124" s="275">
        <v>7</v>
      </c>
      <c r="D124" s="276"/>
      <c r="E124" s="139" t="str">
        <f>IF(D124="","",VLOOKUP(D124,登録データ!$A$3:$G$2500,3,FALSE))</f>
        <v/>
      </c>
      <c r="F124" s="250" t="str">
        <f>IF(D124="","",VLOOKUP(D124,登録データ!$A$3:$G$2500,4,FALSE))</f>
        <v/>
      </c>
      <c r="G124" s="250" t="str">
        <f>IF(D124="","",VLOOKUP(D124,登録データ!$A$3:$G$2500,5,FALSE))</f>
        <v/>
      </c>
      <c r="H124" s="250" t="str">
        <f>IF(D124="","",VLOOKUP(D124,登録データ!$A$3:$G$2500,7,FALSE))</f>
        <v/>
      </c>
      <c r="I124" s="250" t="s">
        <v>3064</v>
      </c>
      <c r="J124" s="250" t="str">
        <f>IF(D124="","",VLOOKUP(D124,登録データ!$A$3:$G$2500,6,FALSE))</f>
        <v/>
      </c>
      <c r="K124" s="250" t="s">
        <v>3066</v>
      </c>
      <c r="L124" s="143" t="s">
        <v>3067</v>
      </c>
      <c r="M124" s="165"/>
      <c r="N124" s="155" t="s">
        <v>3068</v>
      </c>
      <c r="O124" s="165"/>
      <c r="P124" s="155" t="s">
        <v>3069</v>
      </c>
      <c r="Q124" s="165"/>
      <c r="R124" s="150"/>
      <c r="S124" s="134"/>
      <c r="T124" s="171"/>
      <c r="U124" s="142"/>
      <c r="V124" s="142"/>
      <c r="W124" s="142"/>
      <c r="X124" s="142"/>
      <c r="Y124" s="142"/>
      <c r="Z124" s="142"/>
      <c r="AA124" s="64"/>
      <c r="AB124" s="142"/>
      <c r="AC124" s="142"/>
      <c r="AD124" s="64"/>
      <c r="AE124" s="142"/>
      <c r="AF124" s="64" t="str">
        <f>IF(AH124="","",RANK(AH124,$AH$113:$AH$138,1))</f>
        <v/>
      </c>
      <c r="AG124" s="64" t="e">
        <f>IF(COUNTIF($AH$114:AH124,AH124)=1,AF124,AF124+COUNTIF($AH$114:AH124,AH124)-1)</f>
        <v>#VALUE!</v>
      </c>
      <c r="AH124" s="142" t="str">
        <f>IF(OR(M123="",T122&lt;&gt;""),"",M123*60+O123+Q123/100)</f>
        <v/>
      </c>
      <c r="AI124" s="142"/>
      <c r="AJ124" s="142"/>
      <c r="AK124" s="142"/>
      <c r="AL124" s="142"/>
      <c r="AM124" s="142"/>
      <c r="AN124" s="142"/>
      <c r="AP124" s="61"/>
      <c r="AQ124" s="139"/>
      <c r="AR124" s="139"/>
      <c r="AS124" s="139"/>
      <c r="AT124" s="139"/>
      <c r="AU124" s="139"/>
      <c r="AV124" s="139"/>
      <c r="AW124" s="139"/>
      <c r="AX124" s="139"/>
      <c r="AY124" s="270" t="str">
        <f t="shared" ref="AY124" si="63">IF($D124="","",IF(COUNTIF($D$112:$D$136,$D124)=1,0,1))</f>
        <v/>
      </c>
      <c r="AZ124" s="270" t="str">
        <f t="shared" ref="AZ124" si="64">IF($D124="","",IF($D124&lt;1500,0,1))</f>
        <v/>
      </c>
      <c r="BA124" s="66" t="str">
        <f t="shared" si="51"/>
        <v/>
      </c>
    </row>
    <row r="125" spans="2:53" ht="18" customHeight="1" thickBot="1" x14ac:dyDescent="0.3">
      <c r="B125" s="142"/>
      <c r="C125" s="246"/>
      <c r="D125" s="224"/>
      <c r="E125" s="136" t="str">
        <f>IF(D124="","",VLOOKUP(D124,登録データ!$A$3:$G$2500,2,FALSE))</f>
        <v/>
      </c>
      <c r="F125" s="241"/>
      <c r="G125" s="241"/>
      <c r="H125" s="241"/>
      <c r="I125" s="241"/>
      <c r="J125" s="241"/>
      <c r="K125" s="241"/>
      <c r="L125" s="136" t="s">
        <v>3072</v>
      </c>
      <c r="M125" s="148"/>
      <c r="N125" s="152" t="s">
        <v>3068</v>
      </c>
      <c r="O125" s="148"/>
      <c r="P125" s="152" t="s">
        <v>3069</v>
      </c>
      <c r="Q125" s="148"/>
      <c r="R125" s="148"/>
      <c r="S125" s="135"/>
      <c r="T125" s="171"/>
      <c r="U125" s="142"/>
      <c r="V125" s="142"/>
      <c r="W125" s="142"/>
      <c r="X125" s="142"/>
      <c r="Y125" s="142"/>
      <c r="Z125" s="142"/>
      <c r="AA125" s="64"/>
      <c r="AB125" s="142"/>
      <c r="AC125" s="142" t="str">
        <f>IF(AE125="","",RANK(AE125,$AE$113:$AE$138,1))</f>
        <v/>
      </c>
      <c r="AD125" s="64" t="e">
        <f>IF(COUNTIF($AE$113:AE125,AE125)=1,AC125,AC125+COUNTIF($AE$113:AE125,AE125)-1)</f>
        <v>#VALUE!</v>
      </c>
      <c r="AE125" s="142" t="str">
        <f>IF(OR(M124="",T124&lt;&gt;""),"",M124*60+O124+Q124/100)</f>
        <v/>
      </c>
      <c r="AF125" s="64"/>
      <c r="AG125" s="64"/>
      <c r="AH125" s="142"/>
      <c r="AI125" s="142"/>
      <c r="AJ125" s="142"/>
      <c r="AK125" s="142"/>
      <c r="AL125" s="142"/>
      <c r="AM125" s="142"/>
      <c r="AN125" s="142"/>
      <c r="AP125" s="61"/>
      <c r="AQ125" s="139">
        <f>IF(D120="",0,IF(登録データ!$Q$58=0,0,IF(VLOOKUP(D120,登録データ!$A$3:$Z$2500,16,FALSE)=1,0,1)))</f>
        <v>0</v>
      </c>
      <c r="AR125" s="139">
        <f>IF(D120="",1,0)</f>
        <v>1</v>
      </c>
      <c r="AS125" s="139">
        <f>IF(E121="",1,0)</f>
        <v>1</v>
      </c>
      <c r="AT125" s="139">
        <f>IF(E120="",1,0)</f>
        <v>1</v>
      </c>
      <c r="AU125" s="139">
        <f>IF(G120="",1,0)</f>
        <v>1</v>
      </c>
      <c r="AV125" s="139">
        <f>IF(F120="",1,0)</f>
        <v>1</v>
      </c>
      <c r="AW125" s="139">
        <f>SUM(AR125:AV125)</f>
        <v>5</v>
      </c>
      <c r="AX125" s="139">
        <f>IF('様式1‐1(男子)'!$D$16="",IF(COUNTIF($D$64:$D$89,D120)&lt;&gt;0,1,0),IF((COUNTIF($D$16:$D$41,D120)+COUNTIF($D$64:$D$89,D120))&lt;&gt;0,1,0))</f>
        <v>0</v>
      </c>
      <c r="AY125" s="271"/>
      <c r="AZ125" s="271"/>
      <c r="BA125" s="66" t="str">
        <f t="shared" si="51"/>
        <v/>
      </c>
    </row>
    <row r="126" spans="2:53" ht="18" customHeight="1" thickTop="1" x14ac:dyDescent="0.25">
      <c r="B126" s="142"/>
      <c r="C126" s="275">
        <v>8</v>
      </c>
      <c r="D126" s="276"/>
      <c r="E126" s="139" t="str">
        <f>IF(D126="","",VLOOKUP(D126,登録データ!$A$3:$G$2500,3,FALSE))</f>
        <v/>
      </c>
      <c r="F126" s="250" t="str">
        <f>IF(D126="","",VLOOKUP(D126,登録データ!$A$3:$G$2500,4,FALSE))</f>
        <v/>
      </c>
      <c r="G126" s="250" t="str">
        <f>IF(D126="","",VLOOKUP(D126,登録データ!$A$3:$G$2500,5,FALSE))</f>
        <v/>
      </c>
      <c r="H126" s="250" t="str">
        <f>IF(D126="","",VLOOKUP(D126,登録データ!$A$3:$G$2500,7,FALSE))</f>
        <v/>
      </c>
      <c r="I126" s="250" t="s">
        <v>3064</v>
      </c>
      <c r="J126" s="250" t="str">
        <f>IF(D126="","",VLOOKUP(D126,登録データ!$A$3:$G$2500,6,FALSE))</f>
        <v/>
      </c>
      <c r="K126" s="250" t="s">
        <v>3066</v>
      </c>
      <c r="L126" s="143" t="s">
        <v>3067</v>
      </c>
      <c r="M126" s="165"/>
      <c r="N126" s="155" t="s">
        <v>3068</v>
      </c>
      <c r="O126" s="165"/>
      <c r="P126" s="155" t="s">
        <v>3069</v>
      </c>
      <c r="Q126" s="165"/>
      <c r="R126" s="150"/>
      <c r="S126" s="134"/>
      <c r="T126" s="171"/>
      <c r="U126" s="142"/>
      <c r="V126" s="142"/>
      <c r="W126" s="142"/>
      <c r="X126" s="142"/>
      <c r="Y126" s="142" t="s">
        <v>408</v>
      </c>
      <c r="Z126" s="142">
        <f>SUM(Z112:Z118)</f>
        <v>0</v>
      </c>
      <c r="AA126" s="64">
        <f>SUM(AA112:AA118)</f>
        <v>0</v>
      </c>
      <c r="AB126" s="142"/>
      <c r="AC126" s="142"/>
      <c r="AD126" s="64"/>
      <c r="AE126" s="142"/>
      <c r="AF126" s="64" t="str">
        <f>IF(AH126="","",RANK(AH126,$AH$113:$AH$138,1))</f>
        <v/>
      </c>
      <c r="AG126" s="64" t="e">
        <f>IF(COUNTIF($AH$114:AH126,AH126)=1,AF126,AF126+COUNTIF($AH$114:AH126,AH126)-1)</f>
        <v>#VALUE!</v>
      </c>
      <c r="AH126" s="142" t="str">
        <f>IF(OR(M125="",T124&lt;&gt;""),"",M125*60+O125+Q125/100)</f>
        <v/>
      </c>
      <c r="AI126" s="142"/>
      <c r="AJ126" s="142"/>
      <c r="AK126" s="142"/>
      <c r="AL126" s="142"/>
      <c r="AM126" s="142"/>
      <c r="AN126" s="142"/>
      <c r="AP126" s="61"/>
      <c r="AQ126" s="139"/>
      <c r="AR126" s="139"/>
      <c r="AS126" s="139"/>
      <c r="AT126" s="139"/>
      <c r="AU126" s="139"/>
      <c r="AV126" s="139"/>
      <c r="AW126" s="139"/>
      <c r="AX126" s="139"/>
      <c r="AY126" s="270" t="str">
        <f t="shared" ref="AY126" si="65">IF($D126="","",IF(COUNTIF($D$112:$D$136,$D126)=1,0,1))</f>
        <v/>
      </c>
      <c r="AZ126" s="270" t="str">
        <f t="shared" ref="AZ126" si="66">IF($D126="","",IF($D126&lt;1500,0,1))</f>
        <v/>
      </c>
      <c r="BA126" s="66" t="str">
        <f t="shared" si="51"/>
        <v/>
      </c>
    </row>
    <row r="127" spans="2:53" ht="18" customHeight="1" thickBot="1" x14ac:dyDescent="0.3">
      <c r="B127" s="142"/>
      <c r="C127" s="246"/>
      <c r="D127" s="224"/>
      <c r="E127" s="136" t="str">
        <f>IF(D126="","",VLOOKUP(D126,登録データ!$A$3:$G$2500,2,FALSE))</f>
        <v/>
      </c>
      <c r="F127" s="241"/>
      <c r="G127" s="241"/>
      <c r="H127" s="241"/>
      <c r="I127" s="241"/>
      <c r="J127" s="241"/>
      <c r="K127" s="241"/>
      <c r="L127" s="136" t="s">
        <v>3072</v>
      </c>
      <c r="M127" s="148"/>
      <c r="N127" s="152" t="s">
        <v>3068</v>
      </c>
      <c r="O127" s="148"/>
      <c r="P127" s="152" t="s">
        <v>3069</v>
      </c>
      <c r="Q127" s="148"/>
      <c r="R127" s="148"/>
      <c r="S127" s="135"/>
      <c r="T127" s="171"/>
      <c r="U127" s="142"/>
      <c r="V127" s="142"/>
      <c r="W127" s="142"/>
      <c r="X127" s="142"/>
      <c r="Y127" s="142" t="s">
        <v>3112</v>
      </c>
      <c r="Z127" s="142">
        <f>COUNT(Z112:Z118)</f>
        <v>0</v>
      </c>
      <c r="AA127" s="142">
        <f>COUNT(AA112:AA118)</f>
        <v>0</v>
      </c>
      <c r="AB127" s="142"/>
      <c r="AC127" s="142" t="str">
        <f>IF(AE127="","",RANK(AE127,$AE$113:$AE$138,1))</f>
        <v/>
      </c>
      <c r="AD127" s="64" t="e">
        <f>IF(COUNTIF($AE$113:AE127,AE127)=1,AC127,AC127+COUNTIF($AE$113:AE127,AE127)-1)</f>
        <v>#VALUE!</v>
      </c>
      <c r="AE127" s="142" t="str">
        <f>IF(OR(M126="",T126&lt;&gt;""),"",M126*60+O126+Q126/100)</f>
        <v/>
      </c>
      <c r="AF127" s="64"/>
      <c r="AG127" s="64"/>
      <c r="AH127" s="142"/>
      <c r="AI127" s="142"/>
      <c r="AJ127" s="142"/>
      <c r="AK127" s="142"/>
      <c r="AL127" s="142"/>
      <c r="AM127" s="142"/>
      <c r="AN127" s="142"/>
      <c r="AP127" s="61"/>
      <c r="AQ127" s="139">
        <f>IF(D122="",0,IF(登録データ!$Q$58=0,0,IF(VLOOKUP(D122,登録データ!$A$3:$Z$2500,16,FALSE)=1,0,1)))</f>
        <v>0</v>
      </c>
      <c r="AR127" s="139">
        <f>IF(D122="",1,0)</f>
        <v>1</v>
      </c>
      <c r="AS127" s="139">
        <f>IF(E123="",1,0)</f>
        <v>1</v>
      </c>
      <c r="AT127" s="139">
        <f>IF(E122="",1,0)</f>
        <v>1</v>
      </c>
      <c r="AU127" s="139">
        <f>IF(G122="",1,0)</f>
        <v>1</v>
      </c>
      <c r="AV127" s="139">
        <f>IF(F122="",1,0)</f>
        <v>1</v>
      </c>
      <c r="AW127" s="139">
        <f>SUM(AR127:AV127)</f>
        <v>5</v>
      </c>
      <c r="AX127" s="139">
        <f>IF('様式1‐1(男子)'!$D$16="",IF(COUNTIF($D$64:$D$89,D122)&lt;&gt;0,1,0),IF((COUNTIF($D$16:$D$41,D122)+COUNTIF($D$64:$D$89,D122))&lt;&gt;0,1,0))</f>
        <v>0</v>
      </c>
      <c r="AY127" s="271"/>
      <c r="AZ127" s="271"/>
      <c r="BA127" s="66" t="str">
        <f t="shared" si="51"/>
        <v/>
      </c>
    </row>
    <row r="128" spans="2:53" ht="18" customHeight="1" thickTop="1" x14ac:dyDescent="0.25">
      <c r="B128" s="142"/>
      <c r="C128" s="275">
        <v>9</v>
      </c>
      <c r="D128" s="276"/>
      <c r="E128" s="139" t="str">
        <f>IF(D128="","",VLOOKUP(D128,登録データ!$A$3:$G$2500,3,FALSE))</f>
        <v/>
      </c>
      <c r="F128" s="250" t="str">
        <f>IF(D128="","",VLOOKUP(D128,登録データ!$A$3:$G$2500,4,FALSE))</f>
        <v/>
      </c>
      <c r="G128" s="250" t="str">
        <f>IF(D128="","",VLOOKUP(D128,登録データ!$A$3:$G$2500,5,FALSE))</f>
        <v/>
      </c>
      <c r="H128" s="250" t="str">
        <f>IF(D128="","",VLOOKUP(D128,登録データ!$A$3:$G$2500,7,FALSE))</f>
        <v/>
      </c>
      <c r="I128" s="250" t="s">
        <v>3064</v>
      </c>
      <c r="J128" s="250" t="str">
        <f>IF(D128="","",VLOOKUP(D128,登録データ!$A$3:$G$2500,6,FALSE))</f>
        <v/>
      </c>
      <c r="K128" s="250" t="s">
        <v>3066</v>
      </c>
      <c r="L128" s="143" t="s">
        <v>3067</v>
      </c>
      <c r="M128" s="165"/>
      <c r="N128" s="155" t="s">
        <v>3068</v>
      </c>
      <c r="O128" s="165"/>
      <c r="P128" s="155" t="s">
        <v>3069</v>
      </c>
      <c r="Q128" s="165"/>
      <c r="R128" s="150"/>
      <c r="S128" s="134"/>
      <c r="T128" s="171"/>
      <c r="U128" s="142"/>
      <c r="V128" s="142"/>
      <c r="W128" s="142"/>
      <c r="X128" s="142"/>
      <c r="Y128" s="142" t="s">
        <v>3113</v>
      </c>
      <c r="Z128" s="142" t="e">
        <f>Z126/Z127</f>
        <v>#DIV/0!</v>
      </c>
      <c r="AA128" s="142" t="e">
        <f>AA126/AA127</f>
        <v>#DIV/0!</v>
      </c>
      <c r="AB128" s="142"/>
      <c r="AC128" s="142"/>
      <c r="AD128" s="64"/>
      <c r="AE128" s="142"/>
      <c r="AF128" s="64" t="str">
        <f>IF(AH128="","",RANK(AH128,$AH$113:$AH$138,1))</f>
        <v/>
      </c>
      <c r="AG128" s="64" t="e">
        <f>IF(COUNTIF($AH$114:AH128,AH128)=1,AF128,AF128+COUNTIF($AH$114:AH128,AH128)-1)</f>
        <v>#VALUE!</v>
      </c>
      <c r="AH128" s="142" t="str">
        <f>IF(OR(M127="",T126&lt;&gt;""),"",M127*60+O127+Q127/100)</f>
        <v/>
      </c>
      <c r="AI128" s="142"/>
      <c r="AJ128" s="142"/>
      <c r="AK128" s="142"/>
      <c r="AL128" s="142"/>
      <c r="AM128" s="142"/>
      <c r="AN128" s="142"/>
      <c r="AP128" s="61"/>
      <c r="AQ128" s="139"/>
      <c r="AR128" s="139"/>
      <c r="AS128" s="139"/>
      <c r="AT128" s="139"/>
      <c r="AU128" s="139"/>
      <c r="AV128" s="139"/>
      <c r="AW128" s="139"/>
      <c r="AX128" s="139"/>
      <c r="AY128" s="270" t="str">
        <f t="shared" ref="AY128" si="67">IF($D128="","",IF(COUNTIF($D$112:$D$136,$D128)=1,0,1))</f>
        <v/>
      </c>
      <c r="AZ128" s="270" t="str">
        <f t="shared" ref="AZ128" si="68">IF($D128="","",IF($D128&lt;1500,0,1))</f>
        <v/>
      </c>
      <c r="BA128" s="66" t="str">
        <f t="shared" si="51"/>
        <v/>
      </c>
    </row>
    <row r="129" spans="2:53" ht="18" customHeight="1" thickBot="1" x14ac:dyDescent="0.3">
      <c r="B129" s="142"/>
      <c r="C129" s="246"/>
      <c r="D129" s="224"/>
      <c r="E129" s="136" t="str">
        <f>IF(D128="","",VLOOKUP(D128,登録データ!$A$3:$G$2500,2,FALSE))</f>
        <v/>
      </c>
      <c r="F129" s="241"/>
      <c r="G129" s="241"/>
      <c r="H129" s="241"/>
      <c r="I129" s="241"/>
      <c r="J129" s="241"/>
      <c r="K129" s="241"/>
      <c r="L129" s="136" t="s">
        <v>3072</v>
      </c>
      <c r="M129" s="148"/>
      <c r="N129" s="152" t="s">
        <v>3068</v>
      </c>
      <c r="O129" s="148"/>
      <c r="P129" s="152" t="s">
        <v>3069</v>
      </c>
      <c r="Q129" s="148"/>
      <c r="R129" s="148"/>
      <c r="S129" s="135"/>
      <c r="T129" s="171"/>
      <c r="U129" s="142"/>
      <c r="V129" s="142"/>
      <c r="W129" s="142"/>
      <c r="X129" s="142"/>
      <c r="Y129" s="142"/>
      <c r="Z129" s="142"/>
      <c r="AA129" s="64"/>
      <c r="AB129" s="142"/>
      <c r="AC129" s="142" t="str">
        <f>IF(AE129="","",RANK(AE129,$AE$113:$AE$138,1))</f>
        <v/>
      </c>
      <c r="AD129" s="64" t="e">
        <f>IF(COUNTIF($AE$113:AE129,AE129)=1,AC129,AC129+COUNTIF($AE$113:AE129,AE129)-1)</f>
        <v>#VALUE!</v>
      </c>
      <c r="AE129" s="142" t="str">
        <f>IF(OR(M128="",T128&lt;&gt;""),"",M128*60+O128+Q128/100)</f>
        <v/>
      </c>
      <c r="AF129" s="64"/>
      <c r="AG129" s="64"/>
      <c r="AH129" s="142"/>
      <c r="AI129" s="142"/>
      <c r="AJ129" s="142"/>
      <c r="AK129" s="142"/>
      <c r="AL129" s="142"/>
      <c r="AM129" s="142"/>
      <c r="AN129" s="142"/>
      <c r="AP129" s="61"/>
      <c r="AQ129" s="139">
        <f>IF(D124="",0,IF(登録データ!$Q$58=0,0,IF(VLOOKUP(D124,登録データ!$A$3:$Z$2500,16,FALSE)=1,0,1)))</f>
        <v>0</v>
      </c>
      <c r="AR129" s="139">
        <f>IF(D124="",1,0)</f>
        <v>1</v>
      </c>
      <c r="AS129" s="139">
        <f>IF(E125="",1,0)</f>
        <v>1</v>
      </c>
      <c r="AT129" s="139">
        <f>IF(E124="",1,0)</f>
        <v>1</v>
      </c>
      <c r="AU129" s="139">
        <f>IF(G124="",1,0)</f>
        <v>1</v>
      </c>
      <c r="AV129" s="139">
        <f>IF(F124="",1,0)</f>
        <v>1</v>
      </c>
      <c r="AW129" s="139">
        <f>SUM(AR129:AV129)</f>
        <v>5</v>
      </c>
      <c r="AX129" s="139">
        <f>IF('様式1‐1(男子)'!$D$16="",IF(COUNTIF($D$64:$D$89,D124)&lt;&gt;0,1,0),IF((COUNTIF($D$16:$D$41,D124)+COUNTIF($D$64:$D$89,D124))&lt;&gt;0,1,0))</f>
        <v>0</v>
      </c>
      <c r="AY129" s="271"/>
      <c r="AZ129" s="271"/>
      <c r="BA129" s="66" t="str">
        <f t="shared" si="51"/>
        <v/>
      </c>
    </row>
    <row r="130" spans="2:53" ht="18" customHeight="1" thickTop="1" x14ac:dyDescent="0.25">
      <c r="B130" s="142"/>
      <c r="C130" s="275">
        <v>10</v>
      </c>
      <c r="D130" s="276"/>
      <c r="E130" s="139" t="str">
        <f>IF(D130="","",VLOOKUP(D130,登録データ!$A$3:$G$2500,3,FALSE))</f>
        <v/>
      </c>
      <c r="F130" s="250" t="str">
        <f>IF(D130="","",VLOOKUP(D130,登録データ!$A$3:$G$2500,4,FALSE))</f>
        <v/>
      </c>
      <c r="G130" s="250" t="str">
        <f>IF(D130="","",VLOOKUP(D130,登録データ!$A$3:$G$2500,5,FALSE))</f>
        <v/>
      </c>
      <c r="H130" s="250" t="str">
        <f>IF(D130="","",VLOOKUP(D130,登録データ!$A$3:$G$2500,7,FALSE))</f>
        <v/>
      </c>
      <c r="I130" s="250" t="s">
        <v>3064</v>
      </c>
      <c r="J130" s="250" t="str">
        <f>IF(D130="","",VLOOKUP(D130,登録データ!$A$3:$G$2500,6,FALSE))</f>
        <v/>
      </c>
      <c r="K130" s="250" t="s">
        <v>3066</v>
      </c>
      <c r="L130" s="143" t="s">
        <v>3067</v>
      </c>
      <c r="M130" s="165"/>
      <c r="N130" s="155" t="s">
        <v>3068</v>
      </c>
      <c r="O130" s="165"/>
      <c r="P130" s="155" t="s">
        <v>3069</v>
      </c>
      <c r="Q130" s="165"/>
      <c r="R130" s="150"/>
      <c r="S130" s="134"/>
      <c r="T130" s="171"/>
      <c r="U130" s="142"/>
      <c r="V130" s="142"/>
      <c r="W130" s="142"/>
      <c r="X130" s="142"/>
      <c r="Y130" s="142" t="s">
        <v>3114</v>
      </c>
      <c r="Z130" s="142" t="e">
        <f>QUOTIENT(Z128,60)</f>
        <v>#DIV/0!</v>
      </c>
      <c r="AA130" s="142" t="e">
        <f>QUOTIENT(AA128,60)</f>
        <v>#DIV/0!</v>
      </c>
      <c r="AB130" s="142"/>
      <c r="AC130" s="142"/>
      <c r="AD130" s="64"/>
      <c r="AE130" s="142"/>
      <c r="AF130" s="64" t="str">
        <f>IF(AH130="","",RANK(AH130,$AH$113:$AH$138,1))</f>
        <v/>
      </c>
      <c r="AG130" s="64" t="e">
        <f>IF(COUNTIF($AH$114:AH130,AH130)=1,AF130,AF130+COUNTIF($AH$114:AH130,AH130)-1)</f>
        <v>#VALUE!</v>
      </c>
      <c r="AH130" s="142" t="str">
        <f>IF(OR(M129="",T128&lt;&gt;""),"",M129*60+O129+Q129/100)</f>
        <v/>
      </c>
      <c r="AI130" s="142"/>
      <c r="AJ130" s="142"/>
      <c r="AK130" s="142"/>
      <c r="AL130" s="142"/>
      <c r="AM130" s="142"/>
      <c r="AN130" s="142"/>
      <c r="AP130" s="61"/>
      <c r="AQ130" s="139"/>
      <c r="AR130" s="139"/>
      <c r="AS130" s="139"/>
      <c r="AT130" s="139"/>
      <c r="AU130" s="139"/>
      <c r="AV130" s="139"/>
      <c r="AW130" s="139"/>
      <c r="AX130" s="139"/>
      <c r="AY130" s="270" t="str">
        <f t="shared" ref="AY130" si="69">IF($D130="","",IF(COUNTIF($D$112:$D$136,$D130)=1,0,1))</f>
        <v/>
      </c>
      <c r="AZ130" s="270" t="str">
        <f t="shared" ref="AZ130" si="70">IF($D130="","",IF($D130&lt;1500,0,1))</f>
        <v/>
      </c>
      <c r="BA130" s="66" t="str">
        <f t="shared" si="51"/>
        <v/>
      </c>
    </row>
    <row r="131" spans="2:53" ht="18" customHeight="1" thickBot="1" x14ac:dyDescent="0.3">
      <c r="B131" s="142"/>
      <c r="C131" s="246"/>
      <c r="D131" s="224"/>
      <c r="E131" s="136" t="str">
        <f>IF(D130="","",VLOOKUP(D130,登録データ!$A$3:$G$2500,2,FALSE))</f>
        <v/>
      </c>
      <c r="F131" s="241"/>
      <c r="G131" s="241"/>
      <c r="H131" s="241"/>
      <c r="I131" s="241"/>
      <c r="J131" s="241"/>
      <c r="K131" s="241"/>
      <c r="L131" s="136" t="s">
        <v>3072</v>
      </c>
      <c r="M131" s="148"/>
      <c r="N131" s="152" t="s">
        <v>3068</v>
      </c>
      <c r="O131" s="148"/>
      <c r="P131" s="152" t="s">
        <v>3069</v>
      </c>
      <c r="Q131" s="148"/>
      <c r="R131" s="148"/>
      <c r="S131" s="135"/>
      <c r="T131" s="171"/>
      <c r="U131" s="142"/>
      <c r="V131" s="142"/>
      <c r="W131" s="142"/>
      <c r="X131" s="142"/>
      <c r="Y131" s="142" t="s">
        <v>3115</v>
      </c>
      <c r="Z131" s="142" t="e">
        <f>MOD(Z128,60)</f>
        <v>#DIV/0!</v>
      </c>
      <c r="AA131" s="142" t="e">
        <f>MOD(AA128,60)</f>
        <v>#DIV/0!</v>
      </c>
      <c r="AB131" s="142"/>
      <c r="AC131" s="142" t="str">
        <f>IF(AE131="","",RANK(AE131,$AE$113:$AE$138,1))</f>
        <v/>
      </c>
      <c r="AD131" s="64" t="e">
        <f>IF(COUNTIF($AE$113:AE131,AE131)=1,AC131,AC131+COUNTIF($AE$113:AE131,AE131)-1)</f>
        <v>#VALUE!</v>
      </c>
      <c r="AE131" s="142" t="str">
        <f>IF(OR(M130="",T130&lt;&gt;""),"",M130*60+O130+Q130/100)</f>
        <v/>
      </c>
      <c r="AF131" s="64"/>
      <c r="AG131" s="64"/>
      <c r="AH131" s="142"/>
      <c r="AI131" s="142"/>
      <c r="AJ131" s="142"/>
      <c r="AK131" s="142"/>
      <c r="AL131" s="142"/>
      <c r="AM131" s="142"/>
      <c r="AN131" s="142"/>
      <c r="AP131" s="61"/>
      <c r="AQ131" s="139">
        <f>IF(D126="",0,IF(登録データ!$Q$58=0,0,IF(VLOOKUP(D126,登録データ!$A$3:$Z$2500,16,FALSE)=1,0,1)))</f>
        <v>0</v>
      </c>
      <c r="AR131" s="139">
        <f>IF(D126="",1,0)</f>
        <v>1</v>
      </c>
      <c r="AS131" s="139">
        <f>IF(E127="",1,0)</f>
        <v>1</v>
      </c>
      <c r="AT131" s="139">
        <f>IF(E126="",1,0)</f>
        <v>1</v>
      </c>
      <c r="AU131" s="139">
        <f>IF(G126="",1,0)</f>
        <v>1</v>
      </c>
      <c r="AV131" s="139">
        <f>IF(F126="",1,0)</f>
        <v>1</v>
      </c>
      <c r="AW131" s="139">
        <f>SUM(AR131:AV131)</f>
        <v>5</v>
      </c>
      <c r="AX131" s="139">
        <f>IF('様式1‐1(男子)'!$D$16="",IF(COUNTIF($D$64:$D$89,D126)&lt;&gt;0,1,0),IF((COUNTIF($D$16:$D$41,D126)+COUNTIF($D$64:$D$89,D126))&lt;&gt;0,1,0))</f>
        <v>0</v>
      </c>
      <c r="AY131" s="271"/>
      <c r="AZ131" s="271"/>
      <c r="BA131" s="66" t="str">
        <f t="shared" si="51"/>
        <v/>
      </c>
    </row>
    <row r="132" spans="2:53" ht="18" customHeight="1" thickTop="1" x14ac:dyDescent="0.25">
      <c r="B132" s="142"/>
      <c r="C132" s="275">
        <v>11</v>
      </c>
      <c r="D132" s="276"/>
      <c r="E132" s="139" t="str">
        <f>IF(D132="","",VLOOKUP(D132,登録データ!$A$3:$G$2500,3,FALSE))</f>
        <v/>
      </c>
      <c r="F132" s="250" t="str">
        <f>IF(D132="","",VLOOKUP(D132,登録データ!$A$3:$G$2500,4,FALSE))</f>
        <v/>
      </c>
      <c r="G132" s="250" t="str">
        <f>IF(D132="","",VLOOKUP(D132,登録データ!$A$3:$G$2500,5,FALSE))</f>
        <v/>
      </c>
      <c r="H132" s="250" t="str">
        <f>IF(D132="","",VLOOKUP(D132,登録データ!$A$3:$G$2500,7,FALSE))</f>
        <v/>
      </c>
      <c r="I132" s="250" t="s">
        <v>3064</v>
      </c>
      <c r="J132" s="250" t="str">
        <f>IF(D132="","",VLOOKUP(D132,登録データ!$A$3:$G$2500,6,FALSE))</f>
        <v/>
      </c>
      <c r="K132" s="250" t="s">
        <v>3066</v>
      </c>
      <c r="L132" s="143" t="s">
        <v>3067</v>
      </c>
      <c r="M132" s="165"/>
      <c r="N132" s="155" t="s">
        <v>3068</v>
      </c>
      <c r="O132" s="165"/>
      <c r="P132" s="155" t="s">
        <v>3069</v>
      </c>
      <c r="Q132" s="165"/>
      <c r="R132" s="150"/>
      <c r="S132" s="134"/>
      <c r="T132" s="171"/>
      <c r="U132" s="142"/>
      <c r="V132" s="142"/>
      <c r="W132" s="142"/>
      <c r="X132" s="142"/>
      <c r="Y132" s="142" t="s">
        <v>3116</v>
      </c>
      <c r="Z132" s="142" t="e">
        <f>Z131*100</f>
        <v>#DIV/0!</v>
      </c>
      <c r="AA132" s="142" t="e">
        <f>AA131*100</f>
        <v>#DIV/0!</v>
      </c>
      <c r="AB132" s="142"/>
      <c r="AC132" s="142"/>
      <c r="AD132" s="64"/>
      <c r="AE132" s="142"/>
      <c r="AF132" s="64" t="str">
        <f>IF(AH132="","",RANK(AH132,$AH$113:$AH$138,1))</f>
        <v/>
      </c>
      <c r="AG132" s="64" t="e">
        <f>IF(COUNTIF($AH$114:AH132,AH132)=1,AF132,AF132+COUNTIF($AH$114:AH132,AH132)-1)</f>
        <v>#VALUE!</v>
      </c>
      <c r="AH132" s="142" t="str">
        <f>IF(OR(M131="",T130&lt;&gt;""),"",M131*60+O131+Q131/100)</f>
        <v/>
      </c>
      <c r="AI132" s="142"/>
      <c r="AJ132" s="142"/>
      <c r="AK132" s="142"/>
      <c r="AL132" s="142"/>
      <c r="AM132" s="142"/>
      <c r="AN132" s="142"/>
      <c r="AP132" s="61"/>
      <c r="AQ132" s="139"/>
      <c r="AR132" s="139"/>
      <c r="AS132" s="139"/>
      <c r="AT132" s="139"/>
      <c r="AU132" s="139"/>
      <c r="AV132" s="139"/>
      <c r="AW132" s="139"/>
      <c r="AX132" s="139"/>
      <c r="AY132" s="270" t="str">
        <f t="shared" ref="AY132" si="71">IF($D132="","",IF(COUNTIF($D$112:$D$136,$D132)=1,0,1))</f>
        <v/>
      </c>
      <c r="AZ132" s="270" t="str">
        <f t="shared" ref="AZ132" si="72">IF($D132="","",IF($D132&lt;1500,0,1))</f>
        <v/>
      </c>
      <c r="BA132" s="66" t="str">
        <f t="shared" si="51"/>
        <v/>
      </c>
    </row>
    <row r="133" spans="2:53" ht="18" customHeight="1" thickBot="1" x14ac:dyDescent="0.3">
      <c r="B133" s="142"/>
      <c r="C133" s="246"/>
      <c r="D133" s="224"/>
      <c r="E133" s="136" t="str">
        <f>IF(D132="","",VLOOKUP(D132,登録データ!$A$3:$G$2500,2,FALSE))</f>
        <v/>
      </c>
      <c r="F133" s="241"/>
      <c r="G133" s="241"/>
      <c r="H133" s="241"/>
      <c r="I133" s="241"/>
      <c r="J133" s="241"/>
      <c r="K133" s="241"/>
      <c r="L133" s="136" t="s">
        <v>3072</v>
      </c>
      <c r="M133" s="148"/>
      <c r="N133" s="152" t="s">
        <v>3068</v>
      </c>
      <c r="O133" s="148"/>
      <c r="P133" s="152" t="s">
        <v>3069</v>
      </c>
      <c r="Q133" s="148"/>
      <c r="R133" s="148"/>
      <c r="S133" s="135"/>
      <c r="T133" s="171"/>
      <c r="U133" s="142"/>
      <c r="V133" s="142"/>
      <c r="W133" s="142"/>
      <c r="X133" s="142"/>
      <c r="Y133" s="142" t="s">
        <v>3117</v>
      </c>
      <c r="Z133" s="65" t="e">
        <f>ROUNDUP(Z132,0)</f>
        <v>#DIV/0!</v>
      </c>
      <c r="AA133" s="65" t="e">
        <f>ROUNDUP(AA132,0)</f>
        <v>#DIV/0!</v>
      </c>
      <c r="AB133" s="142"/>
      <c r="AC133" s="142" t="str">
        <f>IF(AE133="","",RANK(AE133,$AE$113:$AE$138,1))</f>
        <v/>
      </c>
      <c r="AD133" s="64" t="e">
        <f>IF(COUNTIF($AE$113:AE133,AE133)=1,AC133,AC133+COUNTIF($AE$113:AE133,AE133)-1)</f>
        <v>#VALUE!</v>
      </c>
      <c r="AE133" s="142" t="str">
        <f>IF(OR(M132="",T132&lt;&gt;""),"",M132*60+O132+Q132/100)</f>
        <v/>
      </c>
      <c r="AF133" s="64"/>
      <c r="AG133" s="64"/>
      <c r="AH133" s="142"/>
      <c r="AI133" s="142"/>
      <c r="AJ133" s="142"/>
      <c r="AK133" s="142"/>
      <c r="AL133" s="142"/>
      <c r="AM133" s="142"/>
      <c r="AN133" s="142"/>
      <c r="AP133" s="61"/>
      <c r="AQ133" s="139">
        <f>IF(D128="",0,IF(登録データ!$Q$58=0,0,IF(VLOOKUP(D128,登録データ!$A$3:$Z$2500,16,FALSE)=1,0,1)))</f>
        <v>0</v>
      </c>
      <c r="AR133" s="139">
        <f>IF(D128="",1,0)</f>
        <v>1</v>
      </c>
      <c r="AS133" s="139">
        <f>IF(E129="",1,0)</f>
        <v>1</v>
      </c>
      <c r="AT133" s="139">
        <f>IF(E128="",1,0)</f>
        <v>1</v>
      </c>
      <c r="AU133" s="139">
        <f>IF(G128="",1,0)</f>
        <v>1</v>
      </c>
      <c r="AV133" s="139">
        <f>IF(F128="",1,0)</f>
        <v>1</v>
      </c>
      <c r="AW133" s="139">
        <f>SUM(AR133:AV133)</f>
        <v>5</v>
      </c>
      <c r="AX133" s="139">
        <f>IF('様式1‐1(男子)'!$D$16="",IF(COUNTIF($D$64:$D$89,D128)&lt;&gt;0,1,0),IF((COUNTIF($D$16:$D$41,D128)+COUNTIF($D$64:$D$89,D128))&lt;&gt;0,1,0))</f>
        <v>0</v>
      </c>
      <c r="AY133" s="271"/>
      <c r="AZ133" s="271"/>
      <c r="BA133" s="66" t="str">
        <f t="shared" si="51"/>
        <v/>
      </c>
    </row>
    <row r="134" spans="2:53" ht="18" customHeight="1" thickTop="1" x14ac:dyDescent="0.25">
      <c r="B134" s="142"/>
      <c r="C134" s="275">
        <v>12</v>
      </c>
      <c r="D134" s="276"/>
      <c r="E134" s="139" t="str">
        <f>IF(D134="","",VLOOKUP(D134,登録データ!$A$3:$G$2500,3,FALSE))</f>
        <v/>
      </c>
      <c r="F134" s="250" t="str">
        <f>IF(D134="","",VLOOKUP(D134,登録データ!$A$3:$G$2500,4,FALSE))</f>
        <v/>
      </c>
      <c r="G134" s="250" t="str">
        <f>IF(D134="","",VLOOKUP(D134,登録データ!$A$3:$G$2500,5,FALSE))</f>
        <v/>
      </c>
      <c r="H134" s="250" t="str">
        <f>IF(D134="","",VLOOKUP(D134,登録データ!$A$3:$G$2500,7,FALSE))</f>
        <v/>
      </c>
      <c r="I134" s="250" t="s">
        <v>3064</v>
      </c>
      <c r="J134" s="250" t="str">
        <f>IF(D134="","",VLOOKUP(D134,登録データ!$A$3:$G$2500,6,FALSE))</f>
        <v/>
      </c>
      <c r="K134" s="250" t="s">
        <v>3066</v>
      </c>
      <c r="L134" s="143" t="s">
        <v>3067</v>
      </c>
      <c r="M134" s="165"/>
      <c r="N134" s="155" t="s">
        <v>3068</v>
      </c>
      <c r="O134" s="165"/>
      <c r="P134" s="155" t="s">
        <v>3069</v>
      </c>
      <c r="Q134" s="165"/>
      <c r="R134" s="150"/>
      <c r="S134" s="134"/>
      <c r="T134" s="171"/>
      <c r="U134" s="142"/>
      <c r="V134" s="142"/>
      <c r="W134" s="142"/>
      <c r="X134" s="142"/>
      <c r="Y134" s="142" t="s">
        <v>3118</v>
      </c>
      <c r="Z134" s="142" t="e">
        <f>IF(Z133&gt;1000,LEFT(Z133,2),IF(Z133=1000,LEFT(Z133,2),IF(Z133&gt;100,LEFT(Z133,1),IF(Z133=100,LEFT(Z133,1),0))))</f>
        <v>#DIV/0!</v>
      </c>
      <c r="AA134" s="142" t="e">
        <f>IF(AA133&gt;1000,LEFT(AA133,2),IF(AA133=1000,LEFT(AA133,2),IF(AA133&gt;100,LEFT(AA133,1),IF(AA133=100,LEFT(AA133,1),0))))</f>
        <v>#DIV/0!</v>
      </c>
      <c r="AB134" s="142"/>
      <c r="AC134" s="142"/>
      <c r="AD134" s="64"/>
      <c r="AE134" s="142"/>
      <c r="AF134" s="64" t="str">
        <f>IF(AH134="","",RANK(AH134,$AH$113:$AH$138,1))</f>
        <v/>
      </c>
      <c r="AG134" s="64" t="e">
        <f>IF(COUNTIF($AH$114:AH134,AH134)=1,AF134,AF134+COUNTIF($AH$114:AH134,AH134)-1)</f>
        <v>#VALUE!</v>
      </c>
      <c r="AH134" s="142" t="str">
        <f>IF(OR(M133="",T132&lt;&gt;""),"",M133*60+O133+Q133/100)</f>
        <v/>
      </c>
      <c r="AI134" s="142"/>
      <c r="AJ134" s="142"/>
      <c r="AK134" s="142"/>
      <c r="AL134" s="142"/>
      <c r="AM134" s="142"/>
      <c r="AN134" s="142"/>
      <c r="AP134" s="61"/>
      <c r="AQ134" s="139"/>
      <c r="AR134" s="139"/>
      <c r="AS134" s="139"/>
      <c r="AT134" s="139"/>
      <c r="AU134" s="139"/>
      <c r="AV134" s="139"/>
      <c r="AW134" s="139"/>
      <c r="AX134" s="139"/>
      <c r="AY134" s="270" t="str">
        <f t="shared" ref="AY134" si="73">IF($D134="","",IF(COUNTIF($D$112:$D$136,$D134)=1,0,1))</f>
        <v/>
      </c>
      <c r="AZ134" s="270" t="str">
        <f t="shared" ref="AZ134" si="74">IF($D134="","",IF($D134&lt;1500,0,1))</f>
        <v/>
      </c>
      <c r="BA134" s="66" t="str">
        <f t="shared" si="51"/>
        <v/>
      </c>
    </row>
    <row r="135" spans="2:53" ht="18" customHeight="1" thickBot="1" x14ac:dyDescent="0.3">
      <c r="B135" s="142"/>
      <c r="C135" s="246"/>
      <c r="D135" s="224"/>
      <c r="E135" s="136" t="str">
        <f>IF(D134="","",VLOOKUP(D134,登録データ!$A$3:$G$2500,2,FALSE))</f>
        <v/>
      </c>
      <c r="F135" s="241"/>
      <c r="G135" s="241"/>
      <c r="H135" s="241"/>
      <c r="I135" s="241"/>
      <c r="J135" s="241"/>
      <c r="K135" s="241"/>
      <c r="L135" s="136" t="s">
        <v>3072</v>
      </c>
      <c r="M135" s="148"/>
      <c r="N135" s="152" t="s">
        <v>3068</v>
      </c>
      <c r="O135" s="148"/>
      <c r="P135" s="152" t="s">
        <v>3069</v>
      </c>
      <c r="Q135" s="148"/>
      <c r="R135" s="148"/>
      <c r="S135" s="135"/>
      <c r="T135" s="171"/>
      <c r="U135" s="142"/>
      <c r="V135" s="142"/>
      <c r="W135" s="142"/>
      <c r="X135" s="142"/>
      <c r="Y135" s="142" t="s">
        <v>3119</v>
      </c>
      <c r="Z135" s="65" t="e">
        <f>IF(Z133&gt;1000,RIGHT(Z133,2),IF(Z133=1000,RIGHT(Z133,2),IF(Z133&gt;100,RIGHT(Z133,2),IF(Z133=100,RIGHT(Z133,2),IF(Z133&gt;10,RIGHT(Z133,2),IF(Z133=10,RIGHT(Z133,2),Z133+100))))))</f>
        <v>#DIV/0!</v>
      </c>
      <c r="AA135" s="65" t="e">
        <f>IF(AA133&gt;1000,RIGHT(AA133,2),IF(AA133=1000,RIGHT(AA133,2),IF(AA133&gt;100,RIGHT(AA133,2),IF(AA133=100,RIGHT(AA133,2),IF(AA133&gt;10,RIGHT(AA133,2),IF(AA133=10,RIGHT(AA133,2),AA133+100))))))</f>
        <v>#DIV/0!</v>
      </c>
      <c r="AB135" s="142"/>
      <c r="AC135" s="142" t="str">
        <f>IF(AE135="","",RANK(AE135,$AE$113:$AE$138,1))</f>
        <v/>
      </c>
      <c r="AD135" s="64" t="e">
        <f>IF(COUNTIF($AE$113:AE135,AE135)=1,AC135,AC135+COUNTIF($AE$113:AE135,AE135)-1)</f>
        <v>#VALUE!</v>
      </c>
      <c r="AE135" s="142" t="str">
        <f>IF(OR(M134="",T134&lt;&gt;""),"",M134*60+O134+Q134/100)</f>
        <v/>
      </c>
      <c r="AF135" s="64"/>
      <c r="AG135" s="64"/>
      <c r="AH135" s="142"/>
      <c r="AI135" s="142"/>
      <c r="AJ135" s="142"/>
      <c r="AK135" s="142"/>
      <c r="AL135" s="142"/>
      <c r="AM135" s="142"/>
      <c r="AN135" s="142"/>
      <c r="AP135" s="61"/>
      <c r="AQ135" s="139">
        <f>IF(D130="",0,IF(登録データ!$Q$58=0,0,IF(VLOOKUP(D130,登録データ!$A$3:$Z$2500,16,FALSE)=1,0,1)))</f>
        <v>0</v>
      </c>
      <c r="AR135" s="139">
        <f>IF(D130="",1,0)</f>
        <v>1</v>
      </c>
      <c r="AS135" s="139">
        <f>IF(E131="",1,0)</f>
        <v>1</v>
      </c>
      <c r="AT135" s="139">
        <f>IF(E130="",1,0)</f>
        <v>1</v>
      </c>
      <c r="AU135" s="139">
        <f>IF(G130="",1,0)</f>
        <v>1</v>
      </c>
      <c r="AV135" s="139">
        <f>IF(F130="",1,0)</f>
        <v>1</v>
      </c>
      <c r="AW135" s="139">
        <f>SUM(AR135:AV135)</f>
        <v>5</v>
      </c>
      <c r="AX135" s="139">
        <f>IF('様式1‐1(男子)'!$D$16="",IF(COUNTIF($D$64:$D$89,D130)&lt;&gt;0,1,0),IF((COUNTIF($D$16:$D$41,D130)+COUNTIF($D$64:$D$89,D130))&lt;&gt;0,1,0))</f>
        <v>0</v>
      </c>
      <c r="AY135" s="271"/>
      <c r="AZ135" s="271"/>
      <c r="BA135" s="66" t="str">
        <f t="shared" si="51"/>
        <v/>
      </c>
    </row>
    <row r="136" spans="2:53" ht="18" customHeight="1" thickTop="1" x14ac:dyDescent="0.25">
      <c r="B136" s="142"/>
      <c r="C136" s="275">
        <v>13</v>
      </c>
      <c r="D136" s="222"/>
      <c r="E136" s="139" t="str">
        <f>IF(D136="","",VLOOKUP(D136,登録データ!$A$3:$G$2500,3,FALSE))</f>
        <v/>
      </c>
      <c r="F136" s="250" t="str">
        <f>IF(D136="","",VLOOKUP(D136,登録データ!$A$3:$G$2500,4,FALSE))</f>
        <v/>
      </c>
      <c r="G136" s="250" t="str">
        <f>IF(D136="","",VLOOKUP(D136,登録データ!$A$3:$G$2500,5,FALSE))</f>
        <v/>
      </c>
      <c r="H136" s="250" t="str">
        <f>IF(D136="","",VLOOKUP(D136,登録データ!$A$3:$G$2500,7,FALSE))</f>
        <v/>
      </c>
      <c r="I136" s="250" t="s">
        <v>3064</v>
      </c>
      <c r="J136" s="250" t="str">
        <f>IF(D136="","",VLOOKUP(D136,登録データ!$A$3:$G$2500,6,FALSE))</f>
        <v/>
      </c>
      <c r="K136" s="250" t="s">
        <v>3066</v>
      </c>
      <c r="L136" s="143" t="s">
        <v>3067</v>
      </c>
      <c r="M136" s="165"/>
      <c r="N136" s="155" t="s">
        <v>3068</v>
      </c>
      <c r="O136" s="165"/>
      <c r="P136" s="155" t="s">
        <v>3069</v>
      </c>
      <c r="Q136" s="165"/>
      <c r="R136" s="150"/>
      <c r="S136" s="134"/>
      <c r="T136" s="171"/>
      <c r="U136" s="142"/>
      <c r="V136" s="142"/>
      <c r="W136" s="142"/>
      <c r="X136" s="142"/>
      <c r="Y136" s="142" t="s">
        <v>3120</v>
      </c>
      <c r="Z136" s="142" t="e">
        <f>IF(Z135&gt;100,RIGHT(Z135,2),IF(Z135=100,RIGHT(Z135,2),Z135))</f>
        <v>#DIV/0!</v>
      </c>
      <c r="AA136" s="142" t="e">
        <f>IF(AA135&gt;100,RIGHT(AA135,2),IF(AA135=100,RIGHT(AA135,2),AA135))</f>
        <v>#DIV/0!</v>
      </c>
      <c r="AB136" s="142"/>
      <c r="AC136" s="142"/>
      <c r="AD136" s="64"/>
      <c r="AE136" s="142"/>
      <c r="AF136" s="64" t="str">
        <f>IF(AH136="","",RANK(AH136,$AH$113:$AH$138,1))</f>
        <v/>
      </c>
      <c r="AG136" s="64" t="e">
        <f>IF(COUNTIF($AH$114:AH136,AH136)=1,AF136,AF136+COUNTIF($AH$114:AH136,AH136)-1)</f>
        <v>#VALUE!</v>
      </c>
      <c r="AH136" s="142" t="str">
        <f>IF(OR(M135="",T134&lt;&gt;""),"",M135*60+O135+Q135/100)</f>
        <v/>
      </c>
      <c r="AI136" s="142"/>
      <c r="AJ136" s="142"/>
      <c r="AK136" s="142"/>
      <c r="AL136" s="142"/>
      <c r="AM136" s="142"/>
      <c r="AN136" s="142"/>
      <c r="AP136" s="61"/>
      <c r="AQ136" s="139"/>
      <c r="AR136" s="139"/>
      <c r="AS136" s="139"/>
      <c r="AT136" s="139"/>
      <c r="AU136" s="139"/>
      <c r="AV136" s="139"/>
      <c r="AW136" s="139"/>
      <c r="AX136" s="139"/>
      <c r="AY136" s="270" t="str">
        <f t="shared" ref="AY136" si="75">IF($D136="","",IF(COUNTIF($D$112:$D$136,$D136)=1,0,1))</f>
        <v/>
      </c>
      <c r="AZ136" s="270" t="str">
        <f t="shared" ref="AZ136" si="76">IF($D136="","",IF($D136&lt;1500,0,1))</f>
        <v/>
      </c>
      <c r="BA136" s="66" t="str">
        <f t="shared" si="51"/>
        <v/>
      </c>
    </row>
    <row r="137" spans="2:53" ht="18" customHeight="1" thickBot="1" x14ac:dyDescent="0.3">
      <c r="B137" s="142"/>
      <c r="C137" s="243"/>
      <c r="D137" s="244"/>
      <c r="E137" s="138" t="str">
        <f>IF(D136="","",VLOOKUP(D136,登録データ!$A$3:$G$2500,2,FALSE))</f>
        <v/>
      </c>
      <c r="F137" s="245"/>
      <c r="G137" s="245"/>
      <c r="H137" s="245"/>
      <c r="I137" s="245"/>
      <c r="J137" s="245"/>
      <c r="K137" s="245"/>
      <c r="L137" s="138" t="s">
        <v>3072</v>
      </c>
      <c r="M137" s="149"/>
      <c r="N137" s="153" t="s">
        <v>3068</v>
      </c>
      <c r="O137" s="149"/>
      <c r="P137" s="153" t="s">
        <v>3069</v>
      </c>
      <c r="Q137" s="149"/>
      <c r="R137" s="149"/>
      <c r="S137" s="137"/>
      <c r="T137" s="171"/>
      <c r="U137" s="142"/>
      <c r="V137" s="142"/>
      <c r="W137" s="142"/>
      <c r="X137" s="142"/>
      <c r="Y137" s="142"/>
      <c r="Z137" s="142"/>
      <c r="AA137" s="142"/>
      <c r="AB137" s="142"/>
      <c r="AC137" s="142" t="str">
        <f>IF(AE137="","",RANK(AE137,$AE$113:$AE$138,1))</f>
        <v/>
      </c>
      <c r="AD137" s="64" t="e">
        <f>IF(COUNTIF($AE$113:AE137,AE137)=1,AC137,AC137+COUNTIF($AE$113:AE137,AE137)-1)</f>
        <v>#VALUE!</v>
      </c>
      <c r="AE137" s="142" t="str">
        <f>IF(OR(M136="",T136&lt;&gt;""),"",M136*60+O136+Q136/100)</f>
        <v/>
      </c>
      <c r="AF137" s="64"/>
      <c r="AG137" s="64"/>
      <c r="AH137" s="142"/>
      <c r="AI137" s="142"/>
      <c r="AJ137" s="142"/>
      <c r="AK137" s="142"/>
      <c r="AL137" s="142"/>
      <c r="AM137" s="142"/>
      <c r="AN137" s="142"/>
      <c r="AP137" s="61"/>
      <c r="AQ137" s="139">
        <f>IF(D132="",0,IF(登録データ!$Q$58=0,0,IF(VLOOKUP(D132,登録データ!$A$3:$Z$2500,16,FALSE)=1,0,1)))</f>
        <v>0</v>
      </c>
      <c r="AR137" s="139">
        <f>IF(D132="",1,0)</f>
        <v>1</v>
      </c>
      <c r="AS137" s="139">
        <f>IF(E133="",1,0)</f>
        <v>1</v>
      </c>
      <c r="AT137" s="139">
        <f>IF(E132="",1,0)</f>
        <v>1</v>
      </c>
      <c r="AU137" s="139">
        <f>IF(G132="",1,0)</f>
        <v>1</v>
      </c>
      <c r="AV137" s="139">
        <f>IF(F132="",1,0)</f>
        <v>1</v>
      </c>
      <c r="AW137" s="139">
        <f>SUM(AR137:AV137)</f>
        <v>5</v>
      </c>
      <c r="AX137" s="139">
        <f>IF('様式1‐1(男子)'!$D$16="",IF(COUNTIF($D$64:$D$89,D132)&lt;&gt;0,1,0),IF((COUNTIF($D$16:$D$41,D132)+COUNTIF($D$64:$D$89,D132))&lt;&gt;0,1,0))</f>
        <v>0</v>
      </c>
      <c r="AY137" s="271"/>
      <c r="AZ137" s="271"/>
      <c r="BA137" s="66" t="str">
        <f t="shared" si="51"/>
        <v/>
      </c>
    </row>
    <row r="138" spans="2:53" ht="18" thickBot="1" x14ac:dyDescent="0.3">
      <c r="B138" s="142"/>
      <c r="C138" s="65"/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65"/>
      <c r="S138" s="142"/>
      <c r="T138" s="142"/>
      <c r="U138" s="142"/>
      <c r="V138" s="142"/>
      <c r="W138" s="142"/>
      <c r="X138" s="142"/>
      <c r="Y138" s="142"/>
      <c r="Z138" s="142"/>
      <c r="AA138" s="142"/>
      <c r="AB138" s="142"/>
      <c r="AC138" s="142"/>
      <c r="AD138" s="64"/>
      <c r="AE138" s="142"/>
      <c r="AF138" s="64" t="str">
        <f>IF(AH138="","",RANK(AH138,$AH$113:$AH$138,1))</f>
        <v/>
      </c>
      <c r="AG138" s="64" t="e">
        <f>IF(COUNTIF($AH$114:AH138,AH138)=1,AF138,AF138+COUNTIF($AH$114:AH138,AH138)-1)</f>
        <v>#VALUE!</v>
      </c>
      <c r="AH138" s="142" t="str">
        <f>IF(OR(M137="",T136&lt;&gt;""),"",M137*60+O137+Q137/100)</f>
        <v/>
      </c>
      <c r="AI138" s="142"/>
      <c r="AJ138" s="142"/>
      <c r="AK138" s="142"/>
      <c r="AL138" s="142"/>
      <c r="AM138" s="142"/>
      <c r="AN138" s="142"/>
      <c r="AP138" s="61"/>
      <c r="AQ138" s="139"/>
      <c r="AR138" s="139"/>
      <c r="AS138" s="139"/>
      <c r="AT138" s="139"/>
      <c r="AU138" s="139"/>
      <c r="AV138" s="139"/>
      <c r="AW138" s="139"/>
      <c r="AX138" s="139"/>
      <c r="BA138" s="66" t="str">
        <f t="shared" si="51"/>
        <v/>
      </c>
    </row>
    <row r="139" spans="2:53" ht="18" thickBot="1" x14ac:dyDescent="0.3">
      <c r="B139" s="142"/>
      <c r="C139" s="65"/>
      <c r="D139" s="142" t="s">
        <v>3078</v>
      </c>
      <c r="E139" s="251" t="s">
        <v>3079</v>
      </c>
      <c r="F139" s="25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65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D139" s="142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P139" s="61"/>
      <c r="AQ139" s="139">
        <f>IF(D134="",0,IF(登録データ!$Q$58=0,0,IF(VLOOKUP(D134,登録データ!$A$3:$Z$2500,16,FALSE)=1,0,1)))</f>
        <v>0</v>
      </c>
      <c r="AR139" s="139">
        <f>IF(D134="",1,0)</f>
        <v>1</v>
      </c>
      <c r="AS139" s="139">
        <f>IF(E135="",1,0)</f>
        <v>1</v>
      </c>
      <c r="AT139" s="139">
        <f>IF(E134="",1,0)</f>
        <v>1</v>
      </c>
      <c r="AU139" s="139">
        <f>IF(G134="",1,0)</f>
        <v>1</v>
      </c>
      <c r="AV139" s="139">
        <f>IF(F134="",1,0)</f>
        <v>1</v>
      </c>
      <c r="AW139" s="139">
        <f>SUM(AR139:AV139)</f>
        <v>5</v>
      </c>
      <c r="AX139" s="139">
        <f>IF('様式1‐1(男子)'!$D$16="",IF(COUNTIF($D$64:$D$89,D134)&lt;&gt;0,1,0),IF((COUNTIF($D$16:$D$41,D134)+COUNTIF($D$64:$D$89,D134))&lt;&gt;0,1,0))</f>
        <v>0</v>
      </c>
      <c r="BA139" s="66" t="str">
        <f t="shared" si="51"/>
        <v/>
      </c>
    </row>
    <row r="140" spans="2:53" ht="18" thickBot="1" x14ac:dyDescent="0.3">
      <c r="B140" s="142"/>
      <c r="C140" s="65"/>
      <c r="D140" s="142"/>
      <c r="E140" s="253"/>
      <c r="F140" s="254"/>
      <c r="G140" s="142"/>
      <c r="H140" s="142"/>
      <c r="I140" s="142"/>
      <c r="J140" s="280" t="s">
        <v>3100</v>
      </c>
      <c r="K140" s="281"/>
      <c r="L140" s="52" t="s">
        <v>3067</v>
      </c>
      <c r="M140" s="53" t="str">
        <f>IFERROR(Z130,"")</f>
        <v/>
      </c>
      <c r="N140" s="53" t="s">
        <v>3068</v>
      </c>
      <c r="O140" s="53" t="str">
        <f>IFERROR(Z134,"")</f>
        <v/>
      </c>
      <c r="P140" s="53" t="s">
        <v>3069</v>
      </c>
      <c r="Q140" s="54" t="str">
        <f>IFERROR(Z136,"")</f>
        <v/>
      </c>
      <c r="R140" s="65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D140" s="142"/>
      <c r="AE140" s="142"/>
      <c r="AF140" s="142"/>
      <c r="AG140" s="142"/>
      <c r="AH140" s="142"/>
      <c r="AI140" s="142"/>
      <c r="AJ140" s="142"/>
      <c r="AK140" s="142"/>
      <c r="AL140" s="142"/>
      <c r="AM140" s="142"/>
      <c r="AN140" s="142"/>
      <c r="AP140" s="61"/>
      <c r="AQ140" s="139"/>
      <c r="AR140" s="139"/>
      <c r="AS140" s="139"/>
      <c r="AT140" s="139"/>
      <c r="AU140" s="139"/>
      <c r="AV140" s="139"/>
      <c r="AW140" s="139"/>
      <c r="AX140" s="139"/>
      <c r="BA140" s="66" t="str">
        <f t="shared" si="51"/>
        <v/>
      </c>
    </row>
    <row r="141" spans="2:53" ht="18" thickBot="1" x14ac:dyDescent="0.3">
      <c r="B141" s="142"/>
      <c r="C141" s="65"/>
      <c r="D141" s="255" t="s">
        <v>3080</v>
      </c>
      <c r="E141" s="255"/>
      <c r="F141" s="255"/>
      <c r="G141" s="142"/>
      <c r="H141" s="142"/>
      <c r="I141" s="142"/>
      <c r="J141" s="282" t="s">
        <v>3101</v>
      </c>
      <c r="K141" s="283"/>
      <c r="L141" s="51" t="s">
        <v>3102</v>
      </c>
      <c r="M141" s="51" t="str">
        <f>IFERROR(AA130,"")</f>
        <v/>
      </c>
      <c r="N141" s="51" t="s">
        <v>3068</v>
      </c>
      <c r="O141" s="51" t="str">
        <f>IFERROR(AA134,"")</f>
        <v/>
      </c>
      <c r="P141" s="51" t="s">
        <v>3069</v>
      </c>
      <c r="Q141" s="54" t="str">
        <f>IFERROR(AA136,"")</f>
        <v/>
      </c>
      <c r="R141" s="65"/>
      <c r="S141" s="142"/>
      <c r="T141" s="142"/>
      <c r="U141" s="142"/>
      <c r="V141" s="142"/>
      <c r="W141" s="142"/>
      <c r="X141" s="142"/>
      <c r="Y141" s="142"/>
      <c r="Z141" s="142"/>
      <c r="AA141" s="142"/>
      <c r="AB141" s="142"/>
      <c r="AD141" s="142"/>
      <c r="AE141" s="142"/>
      <c r="AF141" s="142"/>
      <c r="AG141" s="142"/>
      <c r="AH141" s="142"/>
      <c r="AI141" s="142"/>
      <c r="AJ141" s="142"/>
      <c r="AK141" s="142"/>
      <c r="AL141" s="142"/>
      <c r="AM141" s="142"/>
      <c r="AN141" s="142"/>
      <c r="AP141" s="61"/>
      <c r="AQ141" s="139">
        <f>IF(D136="",0,IF(登録データ!$Q$58=0,0,IF(VLOOKUP(D136,登録データ!$A$3:$Z$2500,16,FALSE)=1,0,1)))</f>
        <v>0</v>
      </c>
      <c r="AR141" s="139">
        <f>IF(D136="",1,0)</f>
        <v>1</v>
      </c>
      <c r="AS141" s="139">
        <f>IF(E137="",1,0)</f>
        <v>1</v>
      </c>
      <c r="AT141" s="139">
        <f>IF(E136="",1,0)</f>
        <v>1</v>
      </c>
      <c r="AU141" s="139">
        <f>IF(G136="",1,0)</f>
        <v>1</v>
      </c>
      <c r="AV141" s="139">
        <f>IF(F136="",1,0)</f>
        <v>1</v>
      </c>
      <c r="AW141" s="139">
        <f>SUM(AR141:AV141)</f>
        <v>5</v>
      </c>
      <c r="AX141" s="139">
        <f>IF('様式1‐1(男子)'!$D$16="",IF(COUNTIF($D$64:$D$89,D136)&lt;&gt;0,1,0),IF((COUNTIF($D$16:$D$41,D136)+COUNTIF($D$64:$D$89,D136))&lt;&gt;0,1,0))</f>
        <v>0</v>
      </c>
      <c r="BA141" s="66" t="str">
        <f t="shared" si="51"/>
        <v/>
      </c>
    </row>
    <row r="142" spans="2:53" ht="17.649999999999999" x14ac:dyDescent="0.25">
      <c r="B142" s="142"/>
      <c r="C142" s="65"/>
      <c r="D142" s="140"/>
      <c r="E142" s="140"/>
      <c r="F142" s="140"/>
      <c r="G142" s="142"/>
      <c r="H142" s="142"/>
      <c r="I142" s="142"/>
      <c r="J142" s="19"/>
      <c r="K142" s="19"/>
      <c r="L142" s="19"/>
      <c r="M142" s="19"/>
      <c r="N142" s="19"/>
      <c r="O142" s="19"/>
      <c r="P142" s="19"/>
      <c r="Q142" s="19"/>
      <c r="R142" s="65"/>
      <c r="S142" s="142"/>
      <c r="T142" s="142"/>
      <c r="U142" s="142"/>
      <c r="V142" s="142"/>
      <c r="W142" s="142"/>
      <c r="X142" s="142"/>
      <c r="Y142" s="142"/>
      <c r="Z142" s="142"/>
      <c r="AA142" s="142"/>
      <c r="AB142" s="142"/>
      <c r="AD142" s="142"/>
      <c r="AE142" s="142"/>
      <c r="AF142" s="142"/>
      <c r="AG142" s="142"/>
      <c r="AH142" s="142"/>
      <c r="AI142" s="142"/>
      <c r="AJ142" s="142"/>
      <c r="AK142" s="142"/>
      <c r="AL142" s="142"/>
      <c r="AM142" s="142"/>
      <c r="AN142" s="142"/>
      <c r="AP142" s="61"/>
      <c r="AQ142" s="139"/>
      <c r="AR142" s="139"/>
      <c r="AS142" s="139"/>
      <c r="AT142" s="139"/>
      <c r="AU142" s="139"/>
      <c r="AV142" s="139"/>
      <c r="AW142" s="139"/>
      <c r="AX142" s="139"/>
    </row>
    <row r="143" spans="2:53" ht="17.649999999999999" x14ac:dyDescent="0.25">
      <c r="B143" s="142"/>
      <c r="C143" s="65"/>
      <c r="D143" s="140"/>
      <c r="E143" s="140"/>
      <c r="F143" s="140"/>
      <c r="G143" s="142"/>
      <c r="H143" s="142"/>
      <c r="I143" s="142"/>
      <c r="J143" s="19"/>
      <c r="K143" s="19"/>
      <c r="L143" s="19"/>
      <c r="M143" s="19"/>
      <c r="N143" s="19"/>
      <c r="O143" s="19"/>
      <c r="P143" s="19"/>
      <c r="Q143" s="19"/>
      <c r="R143" s="65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D143" s="142"/>
      <c r="AE143" s="142"/>
      <c r="AF143" s="142"/>
      <c r="AG143" s="142"/>
      <c r="AH143" s="142"/>
      <c r="AI143" s="142"/>
      <c r="AJ143" s="142"/>
      <c r="AK143" s="142"/>
      <c r="AL143" s="142"/>
      <c r="AM143" s="142"/>
      <c r="AN143" s="142"/>
      <c r="AP143" s="61"/>
      <c r="AQ143" s="139"/>
      <c r="AR143" s="139"/>
      <c r="AS143" s="139"/>
      <c r="AT143" s="139"/>
      <c r="AU143" s="139"/>
      <c r="AV143" s="139"/>
      <c r="AW143" s="139"/>
      <c r="AX143" s="139"/>
    </row>
    <row r="144" spans="2:53" ht="17.649999999999999" x14ac:dyDescent="0.25">
      <c r="AP144" s="61"/>
      <c r="AQ144" s="139"/>
      <c r="AR144" s="139"/>
      <c r="AS144" s="139"/>
      <c r="AT144" s="139"/>
      <c r="AU144" s="139"/>
      <c r="AV144" s="139"/>
      <c r="AW144" s="139"/>
      <c r="AX144" s="139"/>
    </row>
    <row r="145" spans="1:53" ht="21.75" x14ac:dyDescent="0.25">
      <c r="A145" s="249" t="s">
        <v>4673</v>
      </c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  <c r="L145" s="249"/>
      <c r="M145" s="249"/>
      <c r="N145" s="249"/>
      <c r="O145" s="249"/>
      <c r="P145" s="249"/>
      <c r="Q145" s="249"/>
      <c r="R145" s="249"/>
      <c r="S145" s="249"/>
      <c r="T145" s="249"/>
      <c r="U145" s="249"/>
      <c r="V145" s="249"/>
      <c r="W145" s="142"/>
      <c r="X145" s="142"/>
      <c r="Y145" s="142"/>
      <c r="Z145" s="142"/>
      <c r="AA145" s="142"/>
      <c r="AB145" s="142"/>
      <c r="AC145" s="64"/>
      <c r="AD145" s="142"/>
      <c r="AE145" s="142"/>
      <c r="AF145" s="142"/>
      <c r="AG145" s="142"/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</row>
    <row r="146" spans="1:53" ht="17.649999999999999" x14ac:dyDescent="0.25">
      <c r="B146" s="142"/>
      <c r="C146" s="65"/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65"/>
      <c r="S146" s="142"/>
      <c r="T146" s="142"/>
      <c r="U146" s="142"/>
      <c r="V146" s="142"/>
      <c r="W146" s="142"/>
      <c r="X146" s="142"/>
      <c r="Y146" s="142"/>
      <c r="Z146" s="142"/>
      <c r="AA146" s="142"/>
      <c r="AB146" s="142"/>
      <c r="AD146" s="142"/>
      <c r="AE146" s="142"/>
      <c r="AF146" s="142"/>
      <c r="AG146" s="142"/>
      <c r="AH146" s="142"/>
      <c r="AI146" s="142"/>
      <c r="AJ146" s="142"/>
      <c r="AK146" s="142"/>
      <c r="AL146" s="142"/>
      <c r="AM146" s="142"/>
      <c r="AN146" s="142"/>
    </row>
    <row r="147" spans="1:53" ht="17.649999999999999" x14ac:dyDescent="0.25">
      <c r="B147" s="142"/>
      <c r="C147" s="65"/>
      <c r="D147" s="55" t="s">
        <v>3097</v>
      </c>
      <c r="E147" s="256" t="str">
        <f>IF(基本情報登録!$D$10="","",IF('様式1‐1(男子)'!$D$16&lt;&gt;"",基本情報登録!$D$10&amp;"B",基本情報登録!$D$10))</f>
        <v>九州大学</v>
      </c>
      <c r="F147" s="256"/>
      <c r="G147" s="142"/>
      <c r="H147" s="142"/>
      <c r="I147" s="142"/>
      <c r="J147" s="142"/>
      <c r="K147" s="142"/>
      <c r="L147" s="42" t="s">
        <v>3046</v>
      </c>
      <c r="M147" s="256" t="str">
        <f>IF(基本情報登録!$D$25="","",基本情報登録!$D$25)</f>
        <v/>
      </c>
      <c r="N147" s="256"/>
      <c r="O147" s="256"/>
      <c r="P147" s="256"/>
      <c r="Q147" s="256"/>
      <c r="R147" s="43" t="s">
        <v>3</v>
      </c>
      <c r="S147" s="142"/>
      <c r="T147" s="142"/>
      <c r="U147" s="142"/>
      <c r="V147" s="142"/>
      <c r="W147" s="142"/>
      <c r="X147" s="142"/>
      <c r="Y147" s="142"/>
      <c r="Z147" s="142"/>
      <c r="AA147" s="142"/>
      <c r="AB147" s="142"/>
      <c r="AD147" s="142"/>
      <c r="AE147" s="142"/>
      <c r="AF147" s="142"/>
      <c r="AG147" s="142"/>
      <c r="AH147" s="142"/>
      <c r="AI147" s="142"/>
      <c r="AJ147" s="142"/>
      <c r="AK147" s="142"/>
      <c r="AL147" s="142"/>
      <c r="AM147" s="142"/>
      <c r="AN147" s="142"/>
    </row>
    <row r="148" spans="1:53" ht="15" customHeight="1" x14ac:dyDescent="0.25">
      <c r="B148" s="142"/>
      <c r="C148" s="65"/>
      <c r="D148" s="65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65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2"/>
      <c r="AD148" s="142"/>
      <c r="AE148" s="142"/>
      <c r="AF148" s="142"/>
      <c r="AG148" s="142"/>
      <c r="AH148" s="142"/>
      <c r="AI148" s="142"/>
      <c r="AJ148" s="142"/>
      <c r="AK148" s="142"/>
      <c r="AL148" s="142"/>
      <c r="AM148" s="142"/>
      <c r="AN148" s="142"/>
    </row>
    <row r="149" spans="1:53" ht="17.649999999999999" x14ac:dyDescent="0.25">
      <c r="B149" s="142"/>
      <c r="C149" s="65"/>
      <c r="D149" s="46" t="s">
        <v>4</v>
      </c>
      <c r="E149" s="256" t="str">
        <f>IF(基本情報登録!$D$15="","",基本情報登録!$D$15)</f>
        <v/>
      </c>
      <c r="F149" s="256"/>
      <c r="G149" s="44" t="s">
        <v>3</v>
      </c>
      <c r="H149" s="142"/>
      <c r="I149" s="142"/>
      <c r="J149" s="142"/>
      <c r="K149" s="142"/>
      <c r="L149" s="42" t="s">
        <v>11</v>
      </c>
      <c r="M149" s="256" t="str">
        <f>IF(基本情報登録!$D$27="","",基本情報登録!$D$27)</f>
        <v/>
      </c>
      <c r="N149" s="256"/>
      <c r="O149" s="256"/>
      <c r="P149" s="256"/>
      <c r="Q149" s="256"/>
      <c r="R149" s="45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D149" s="142"/>
      <c r="AE149" s="142"/>
      <c r="AF149" s="142"/>
      <c r="AG149" s="142"/>
      <c r="AH149" s="142"/>
      <c r="AI149" s="142"/>
      <c r="AJ149" s="142"/>
      <c r="AK149" s="142"/>
      <c r="AL149" s="142"/>
      <c r="AM149" s="142"/>
      <c r="AN149" s="142"/>
    </row>
    <row r="150" spans="1:53" ht="15" customHeight="1" x14ac:dyDescent="0.25">
      <c r="B150" s="142"/>
      <c r="C150" s="65"/>
      <c r="D150" s="65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65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D150" s="142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</row>
    <row r="151" spans="1:53" ht="17.649999999999999" x14ac:dyDescent="0.25">
      <c r="B151" s="142"/>
      <c r="C151" s="65"/>
      <c r="D151" s="46" t="s">
        <v>6</v>
      </c>
      <c r="E151" s="256" t="str">
        <f>IF(基本情報登録!$D$18="","",基本情報登録!$D$18)</f>
        <v/>
      </c>
      <c r="F151" s="256"/>
      <c r="G151" s="44" t="s">
        <v>3</v>
      </c>
      <c r="H151" s="142"/>
      <c r="I151" s="142"/>
      <c r="J151" s="142"/>
      <c r="K151" s="142"/>
      <c r="L151" s="42" t="s">
        <v>12</v>
      </c>
      <c r="M151" s="256" t="str">
        <f>IF(基本情報登録!$D$28="","",基本情報登録!$D$28)</f>
        <v/>
      </c>
      <c r="N151" s="256"/>
      <c r="O151" s="256"/>
      <c r="P151" s="256"/>
      <c r="Q151" s="256"/>
      <c r="R151" s="45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D151" s="142"/>
      <c r="AE151" s="142"/>
      <c r="AF151" s="142"/>
      <c r="AG151" s="142"/>
      <c r="AH151" s="142"/>
      <c r="AI151" s="142"/>
      <c r="AJ151" s="142"/>
      <c r="AK151" s="142"/>
      <c r="AL151" s="142"/>
      <c r="AM151" s="142"/>
      <c r="AN151" s="142"/>
    </row>
    <row r="152" spans="1:53" ht="18" thickBot="1" x14ac:dyDescent="0.3">
      <c r="B152" s="142"/>
      <c r="C152" s="65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65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D152" s="142"/>
      <c r="AE152" s="142"/>
      <c r="AF152" s="142"/>
      <c r="AG152" s="142"/>
      <c r="AH152" s="142"/>
      <c r="AI152" s="142"/>
      <c r="AJ152" s="142"/>
      <c r="AK152" s="142"/>
      <c r="AL152" s="142"/>
      <c r="AM152" s="142"/>
      <c r="AN152" s="142"/>
    </row>
    <row r="153" spans="1:53" ht="25.5" customHeight="1" x14ac:dyDescent="0.25">
      <c r="B153" s="142"/>
      <c r="C153" s="65"/>
      <c r="D153" s="259" t="s">
        <v>3047</v>
      </c>
      <c r="E153" s="261" t="str">
        <f>IFERROR(IF(D160="","",HLOOKUP(1,AP156:BA157,2,FALSE)),"")</f>
        <v/>
      </c>
      <c r="F153" s="262"/>
      <c r="G153" s="262"/>
      <c r="H153" s="262"/>
      <c r="I153" s="262"/>
      <c r="J153" s="262"/>
      <c r="K153" s="262"/>
      <c r="L153" s="262"/>
      <c r="M153" s="262"/>
      <c r="N153" s="262"/>
      <c r="O153" s="262"/>
      <c r="P153" s="262"/>
      <c r="Q153" s="262"/>
      <c r="R153" s="262"/>
      <c r="S153" s="263"/>
      <c r="T153" s="47"/>
      <c r="U153" s="47"/>
      <c r="V153" s="47"/>
      <c r="W153" s="142"/>
      <c r="X153" s="142"/>
      <c r="Y153" s="142"/>
      <c r="Z153" s="142"/>
      <c r="AA153" s="142"/>
      <c r="AB153" s="142"/>
      <c r="AD153" s="142"/>
      <c r="AE153" s="142"/>
      <c r="AF153" s="142"/>
      <c r="AG153" s="142"/>
      <c r="AH153" s="142"/>
      <c r="AI153" s="142"/>
      <c r="AJ153" s="142"/>
      <c r="AK153" s="142"/>
      <c r="AL153" s="142"/>
      <c r="AM153" s="142"/>
      <c r="AN153" s="142"/>
    </row>
    <row r="154" spans="1:53" ht="25.5" customHeight="1" thickBot="1" x14ac:dyDescent="0.3">
      <c r="B154" s="142"/>
      <c r="C154" s="65"/>
      <c r="D154" s="260"/>
      <c r="E154" s="264"/>
      <c r="F154" s="265"/>
      <c r="G154" s="265"/>
      <c r="H154" s="265"/>
      <c r="I154" s="265"/>
      <c r="J154" s="265"/>
      <c r="K154" s="265"/>
      <c r="L154" s="265"/>
      <c r="M154" s="265"/>
      <c r="N154" s="265"/>
      <c r="O154" s="265"/>
      <c r="P154" s="265"/>
      <c r="Q154" s="265"/>
      <c r="R154" s="265"/>
      <c r="S154" s="266"/>
      <c r="T154" s="47"/>
      <c r="U154" s="47"/>
      <c r="V154" s="47"/>
      <c r="W154" s="142"/>
      <c r="X154" s="142"/>
      <c r="Y154" s="142"/>
      <c r="Z154" s="142"/>
      <c r="AA154" s="142"/>
      <c r="AB154" s="142"/>
      <c r="AD154" s="142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</row>
    <row r="155" spans="1:53" ht="18" thickBot="1" x14ac:dyDescent="0.3">
      <c r="B155" s="142"/>
      <c r="C155" s="65"/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65"/>
      <c r="S155" s="142"/>
      <c r="T155" s="142"/>
      <c r="U155" s="142"/>
      <c r="V155" s="142"/>
      <c r="W155" s="142"/>
      <c r="X155" s="142"/>
      <c r="Y155" s="142"/>
      <c r="Z155" s="142"/>
      <c r="AA155" s="142"/>
      <c r="AB155" s="142"/>
      <c r="AD155" s="142"/>
      <c r="AE155" s="142"/>
      <c r="AF155" s="142"/>
      <c r="AG155" s="142"/>
      <c r="AH155" s="142"/>
      <c r="AI155" s="142"/>
      <c r="AJ155" s="142"/>
      <c r="AK155" s="142"/>
      <c r="AL155" s="142"/>
      <c r="AM155" s="142"/>
      <c r="AN155" s="142"/>
    </row>
    <row r="156" spans="1:53" ht="18" customHeight="1" x14ac:dyDescent="0.25">
      <c r="B156" s="142"/>
      <c r="C156" s="56" t="s">
        <v>3048</v>
      </c>
      <c r="D156" s="257" t="s">
        <v>3049</v>
      </c>
      <c r="E156" s="141" t="s">
        <v>0</v>
      </c>
      <c r="F156" s="257" t="s">
        <v>3050</v>
      </c>
      <c r="G156" s="257" t="s">
        <v>3051</v>
      </c>
      <c r="H156" s="257" t="s">
        <v>3052</v>
      </c>
      <c r="I156" s="257"/>
      <c r="J156" s="257"/>
      <c r="K156" s="257"/>
      <c r="L156" s="257" t="s">
        <v>3053</v>
      </c>
      <c r="M156" s="257" t="s">
        <v>3054</v>
      </c>
      <c r="N156" s="257"/>
      <c r="O156" s="257"/>
      <c r="P156" s="257"/>
      <c r="Q156" s="257"/>
      <c r="R156" s="257"/>
      <c r="S156" s="285"/>
      <c r="T156" s="171"/>
      <c r="U156" s="142"/>
      <c r="V156" s="142"/>
      <c r="W156" s="142"/>
      <c r="X156" s="142"/>
      <c r="Y156" s="142"/>
      <c r="Z156" s="142"/>
      <c r="AA156" s="142"/>
      <c r="AB156" s="142"/>
      <c r="AD156" s="142"/>
      <c r="AE156" s="142"/>
      <c r="AF156" s="142"/>
      <c r="AG156" s="142"/>
      <c r="AH156" s="142"/>
      <c r="AI156" s="142"/>
      <c r="AJ156" s="142"/>
      <c r="AK156" s="142"/>
      <c r="AL156" s="142"/>
      <c r="AM156" s="142"/>
      <c r="AN156" s="142"/>
      <c r="AP156" s="61"/>
      <c r="AQ156" s="139">
        <f>IF(OR(SUM(AQ165:AQ190)=0,D160=""),0,1)</f>
        <v>0</v>
      </c>
      <c r="AR156" s="139">
        <f>IF(OR(MOD(SUM(AW165:AW190),10)=5,MOD(SUM(AW165:AW190),10)=0),0,1)</f>
        <v>0</v>
      </c>
      <c r="AS156" s="139"/>
      <c r="AT156" s="139"/>
      <c r="AU156" s="139"/>
      <c r="AV156" s="139"/>
      <c r="AW156" s="139"/>
      <c r="AX156" s="139">
        <f>IF(OR(SUM(AX165:AX190)=0,D160=""),0,1)</f>
        <v>0</v>
      </c>
      <c r="AY156" s="66">
        <f>IF(SUM(AY160:AY184)=0,0,1)</f>
        <v>0</v>
      </c>
      <c r="AZ156" s="66">
        <f t="shared" ref="AZ156:BA156" si="77">IF(SUM(AZ160:AZ184)=0,0,1)</f>
        <v>0</v>
      </c>
      <c r="BA156" s="66">
        <f t="shared" si="77"/>
        <v>0</v>
      </c>
    </row>
    <row r="157" spans="1:53" ht="18" customHeight="1" thickBot="1" x14ac:dyDescent="0.3">
      <c r="B157" s="142"/>
      <c r="C157" s="60" t="s">
        <v>3055</v>
      </c>
      <c r="D157" s="279"/>
      <c r="E157" s="144" t="s">
        <v>3056</v>
      </c>
      <c r="F157" s="279"/>
      <c r="G157" s="279"/>
      <c r="H157" s="279"/>
      <c r="I157" s="279"/>
      <c r="J157" s="279"/>
      <c r="K157" s="279"/>
      <c r="L157" s="279"/>
      <c r="M157" s="279" t="s">
        <v>3057</v>
      </c>
      <c r="N157" s="279"/>
      <c r="O157" s="279"/>
      <c r="P157" s="279"/>
      <c r="Q157" s="279"/>
      <c r="R157" s="49" t="s">
        <v>3058</v>
      </c>
      <c r="S157" s="172" t="s">
        <v>3059</v>
      </c>
      <c r="T157" s="171"/>
      <c r="U157" s="142"/>
      <c r="V157" s="142"/>
      <c r="W157" s="142"/>
      <c r="X157" s="142"/>
      <c r="Y157" s="142"/>
      <c r="Z157" s="142"/>
      <c r="AA157" s="142"/>
      <c r="AB157" s="142"/>
      <c r="AD157" s="142"/>
      <c r="AE157" s="142"/>
      <c r="AF157" s="142"/>
      <c r="AG157" s="142"/>
      <c r="AH157" s="142"/>
      <c r="AI157" s="142"/>
      <c r="AJ157" s="142"/>
      <c r="AK157" s="142"/>
      <c r="AL157" s="142"/>
      <c r="AM157" s="142"/>
      <c r="AN157" s="142"/>
      <c r="AP157" s="62"/>
      <c r="AQ157" s="139" t="s">
        <v>3073</v>
      </c>
      <c r="AR157" s="250" t="s">
        <v>3074</v>
      </c>
      <c r="AS157" s="250"/>
      <c r="AT157" s="250"/>
      <c r="AU157" s="250"/>
      <c r="AV157" s="250"/>
      <c r="AW157" s="250"/>
      <c r="AX157" s="139" t="s">
        <v>3105</v>
      </c>
      <c r="AY157" s="66" t="s">
        <v>4491</v>
      </c>
      <c r="AZ157" s="66" t="s">
        <v>4485</v>
      </c>
      <c r="BA157" s="66" t="s">
        <v>4488</v>
      </c>
    </row>
    <row r="158" spans="1:53" ht="18" customHeight="1" x14ac:dyDescent="0.25">
      <c r="B158" s="142"/>
      <c r="C158" s="278" t="s">
        <v>3060</v>
      </c>
      <c r="D158" s="257">
        <v>1499</v>
      </c>
      <c r="E158" s="141" t="s">
        <v>3061</v>
      </c>
      <c r="F158" s="257" t="s">
        <v>3062</v>
      </c>
      <c r="G158" s="257">
        <v>4</v>
      </c>
      <c r="H158" s="257" t="s">
        <v>3063</v>
      </c>
      <c r="I158" s="257" t="s">
        <v>3064</v>
      </c>
      <c r="J158" s="257" t="s">
        <v>3065</v>
      </c>
      <c r="K158" s="257" t="s">
        <v>3066</v>
      </c>
      <c r="L158" s="141" t="s">
        <v>3067</v>
      </c>
      <c r="M158" s="141">
        <v>14</v>
      </c>
      <c r="N158" s="141" t="s">
        <v>3068</v>
      </c>
      <c r="O158" s="141">
        <v>50</v>
      </c>
      <c r="P158" s="141" t="s">
        <v>3069</v>
      </c>
      <c r="Q158" s="50" t="s">
        <v>3098</v>
      </c>
      <c r="R158" s="50" t="s">
        <v>3220</v>
      </c>
      <c r="S158" s="166" t="s">
        <v>3070</v>
      </c>
      <c r="T158" s="171"/>
      <c r="U158" s="142"/>
      <c r="V158" s="142"/>
      <c r="W158" s="142"/>
      <c r="X158" s="142"/>
      <c r="Y158" s="142" t="s">
        <v>3111</v>
      </c>
      <c r="Z158" s="142"/>
      <c r="AA158" s="142"/>
      <c r="AB158" s="142"/>
      <c r="AC158" s="142" t="s">
        <v>3106</v>
      </c>
      <c r="AD158" s="142"/>
      <c r="AE158" s="142"/>
      <c r="AF158" s="142"/>
      <c r="AG158" s="64"/>
      <c r="AH158" s="142"/>
      <c r="AI158" s="142"/>
      <c r="AJ158" s="142"/>
      <c r="AK158" s="142"/>
      <c r="AL158" s="142"/>
      <c r="AM158" s="142"/>
      <c r="AN158" s="142"/>
      <c r="AP158" s="61"/>
      <c r="AQ158" s="139"/>
      <c r="AR158" s="139"/>
      <c r="AS158" s="139"/>
      <c r="AT158" s="139"/>
      <c r="AU158" s="139"/>
      <c r="AV158" s="139"/>
      <c r="AW158" s="139"/>
      <c r="AX158" s="139"/>
    </row>
    <row r="159" spans="1:53" ht="18" customHeight="1" thickBot="1" x14ac:dyDescent="0.3">
      <c r="B159" s="142"/>
      <c r="C159" s="246"/>
      <c r="D159" s="241"/>
      <c r="E159" s="136" t="s">
        <v>3071</v>
      </c>
      <c r="F159" s="241"/>
      <c r="G159" s="241"/>
      <c r="H159" s="241"/>
      <c r="I159" s="241"/>
      <c r="J159" s="241"/>
      <c r="K159" s="241"/>
      <c r="L159" s="136" t="s">
        <v>3072</v>
      </c>
      <c r="M159" s="136">
        <v>30</v>
      </c>
      <c r="N159" s="136" t="s">
        <v>3068</v>
      </c>
      <c r="O159" s="136">
        <v>49</v>
      </c>
      <c r="P159" s="136" t="s">
        <v>3069</v>
      </c>
      <c r="Q159" s="48" t="s">
        <v>3098</v>
      </c>
      <c r="R159" s="48" t="s">
        <v>3219</v>
      </c>
      <c r="S159" s="167" t="s">
        <v>3218</v>
      </c>
      <c r="T159" s="171"/>
      <c r="U159" s="142"/>
      <c r="V159" s="142"/>
      <c r="W159" s="142"/>
      <c r="X159" s="142"/>
      <c r="Y159" s="142"/>
      <c r="Z159" s="142" t="s">
        <v>3067</v>
      </c>
      <c r="AA159" s="64" t="s">
        <v>3072</v>
      </c>
      <c r="AB159" s="142"/>
      <c r="AC159" s="142" t="s">
        <v>3107</v>
      </c>
      <c r="AD159" s="142" t="s">
        <v>3108</v>
      </c>
      <c r="AE159" s="64" t="s">
        <v>3109</v>
      </c>
      <c r="AF159" s="142" t="s">
        <v>3107</v>
      </c>
      <c r="AG159" s="142" t="s">
        <v>3108</v>
      </c>
      <c r="AH159" s="64" t="s">
        <v>3109</v>
      </c>
      <c r="AI159" s="142"/>
      <c r="AJ159" s="142" t="s">
        <v>3110</v>
      </c>
      <c r="AK159" s="142"/>
      <c r="AL159" s="142"/>
      <c r="AM159" s="142"/>
      <c r="AN159" s="142"/>
      <c r="AP159" s="61"/>
      <c r="AQ159" s="139"/>
      <c r="AR159" s="139"/>
      <c r="AS159" s="139"/>
      <c r="AT159" s="139"/>
      <c r="AU159" s="139"/>
      <c r="AV159" s="139"/>
      <c r="AW159" s="139"/>
      <c r="AX159" s="139"/>
      <c r="AY159" s="66" t="s">
        <v>4489</v>
      </c>
      <c r="AZ159" s="66" t="s">
        <v>4486</v>
      </c>
      <c r="BA159" s="66" t="s">
        <v>4487</v>
      </c>
    </row>
    <row r="160" spans="1:53" ht="18" customHeight="1" thickTop="1" x14ac:dyDescent="0.25">
      <c r="B160" s="142"/>
      <c r="C160" s="269">
        <v>1</v>
      </c>
      <c r="D160" s="276"/>
      <c r="E160" s="143" t="str">
        <f>IF(D160="","",VLOOKUP(D160,登録データ!$A$3:$G$2500,3,FALSE))</f>
        <v/>
      </c>
      <c r="F160" s="277" t="str">
        <f>IF(D160="","",VLOOKUP(D160,登録データ!$A$3:$G$2500,4,FALSE))</f>
        <v/>
      </c>
      <c r="G160" s="277" t="str">
        <f>IF(D160="","",VLOOKUP(D160,登録データ!$A$3:$G$2500,5,FALSE))</f>
        <v/>
      </c>
      <c r="H160" s="277" t="str">
        <f>IF(D160="","",VLOOKUP(D160,登録データ!$A$3:$G$2500,7,FALSE))</f>
        <v/>
      </c>
      <c r="I160" s="277" t="s">
        <v>3064</v>
      </c>
      <c r="J160" s="277" t="str">
        <f>IF(D160="","",VLOOKUP(D160,登録データ!$A$3:$G$2500,6,FALSE))</f>
        <v/>
      </c>
      <c r="K160" s="277" t="s">
        <v>3066</v>
      </c>
      <c r="L160" s="143" t="s">
        <v>3067</v>
      </c>
      <c r="M160" s="165"/>
      <c r="N160" s="155" t="s">
        <v>3068</v>
      </c>
      <c r="O160" s="165"/>
      <c r="P160" s="155" t="s">
        <v>3069</v>
      </c>
      <c r="Q160" s="165"/>
      <c r="R160" s="147"/>
      <c r="S160" s="156"/>
      <c r="T160" s="171"/>
      <c r="U160" s="142"/>
      <c r="V160" s="142"/>
      <c r="W160" s="142"/>
      <c r="X160" s="142"/>
      <c r="Y160" s="142">
        <v>1</v>
      </c>
      <c r="Z160" s="142" t="str">
        <f t="shared" ref="Z160:Z166" si="78">AK161</f>
        <v/>
      </c>
      <c r="AA160" s="64" t="str">
        <f t="shared" ref="AA160:AA166" si="79">AM161</f>
        <v/>
      </c>
      <c r="AB160" s="142"/>
      <c r="AC160" s="142" t="s">
        <v>3067</v>
      </c>
      <c r="AD160" s="64" t="s">
        <v>3067</v>
      </c>
      <c r="AE160" s="142" t="s">
        <v>3067</v>
      </c>
      <c r="AF160" s="64" t="s">
        <v>3072</v>
      </c>
      <c r="AG160" s="64" t="s">
        <v>3072</v>
      </c>
      <c r="AH160" s="142" t="s">
        <v>3072</v>
      </c>
      <c r="AI160" s="142"/>
      <c r="AJ160" s="142" t="s">
        <v>3067</v>
      </c>
      <c r="AK160" s="142"/>
      <c r="AL160" s="142" t="s">
        <v>3072</v>
      </c>
      <c r="AM160" s="142"/>
      <c r="AN160" s="142"/>
      <c r="AP160" s="61" t="s">
        <v>3075</v>
      </c>
      <c r="AQ160" s="61" t="s">
        <v>3076</v>
      </c>
      <c r="AR160" s="250" t="s">
        <v>3077</v>
      </c>
      <c r="AS160" s="250"/>
      <c r="AT160" s="250"/>
      <c r="AU160" s="250"/>
      <c r="AV160" s="250"/>
      <c r="AW160" s="250"/>
      <c r="AX160" s="139" t="s">
        <v>3104</v>
      </c>
      <c r="AY160" s="270" t="str">
        <f>IF($D160="","",IF(COUNTIF($D$160:$D$184,$D160)=1,0,1))</f>
        <v/>
      </c>
      <c r="AZ160" s="270" t="str">
        <f>IF($D160="","",IF($D160&lt;1500,0,1))</f>
        <v/>
      </c>
      <c r="BA160" s="66" t="str">
        <f>IF($O160="","",IF(VALUE($O160)&gt;60,1,0))</f>
        <v/>
      </c>
    </row>
    <row r="161" spans="2:53" ht="18" customHeight="1" thickBot="1" x14ac:dyDescent="0.3">
      <c r="B161" s="142"/>
      <c r="C161" s="246"/>
      <c r="D161" s="224"/>
      <c r="E161" s="136" t="str">
        <f>IF(D160="","",VLOOKUP(D160,登録データ!$A$3:$G$2500,2,FALSE))</f>
        <v/>
      </c>
      <c r="F161" s="241"/>
      <c r="G161" s="241"/>
      <c r="H161" s="241"/>
      <c r="I161" s="241"/>
      <c r="J161" s="241"/>
      <c r="K161" s="241"/>
      <c r="L161" s="136" t="s">
        <v>3072</v>
      </c>
      <c r="M161" s="148"/>
      <c r="N161" s="152" t="s">
        <v>3068</v>
      </c>
      <c r="O161" s="148"/>
      <c r="P161" s="152" t="s">
        <v>3069</v>
      </c>
      <c r="Q161" s="148"/>
      <c r="R161" s="148"/>
      <c r="S161" s="168"/>
      <c r="T161" s="171"/>
      <c r="U161" s="142"/>
      <c r="V161" s="142"/>
      <c r="W161" s="142"/>
      <c r="X161" s="142"/>
      <c r="Y161" s="142">
        <v>2</v>
      </c>
      <c r="Z161" s="142" t="str">
        <f t="shared" si="78"/>
        <v/>
      </c>
      <c r="AA161" s="64" t="str">
        <f t="shared" si="79"/>
        <v/>
      </c>
      <c r="AB161" s="142"/>
      <c r="AC161" s="142" t="str">
        <f>IF(AE161="","",RANK(AE161,$AE$161:$AE$185,1))</f>
        <v/>
      </c>
      <c r="AD161" s="64" t="str">
        <f>IF(COUNTIF($AE$161:AE161,AE161)=1,AC161,AC161+COUNTIF($AE$161:AE161,AE161)-1)</f>
        <v/>
      </c>
      <c r="AE161" s="142" t="str">
        <f>IF(OR(M160="",T160&lt;&gt;""),"",M160*60+O160+Q160/100)</f>
        <v/>
      </c>
      <c r="AF161" s="64"/>
      <c r="AG161" s="64"/>
      <c r="AH161" s="142"/>
      <c r="AI161" s="142"/>
      <c r="AJ161" s="142">
        <v>1</v>
      </c>
      <c r="AK161" s="142" t="str">
        <f t="shared" ref="AK161:AK167" si="80">IFERROR(VLOOKUP(AJ161,$AD$161:$AE$186,2,FALSE),"")</f>
        <v/>
      </c>
      <c r="AL161" s="142">
        <v>1</v>
      </c>
      <c r="AM161" s="142" t="str">
        <f t="shared" ref="AM161:AM162" si="81">IFERROR(VLOOKUP(AL161,$AG$161:$AH$187,2,FALSE),"")</f>
        <v/>
      </c>
      <c r="AN161" s="142"/>
      <c r="AP161" s="61"/>
      <c r="AQ161" s="139"/>
      <c r="AR161" s="139" t="s">
        <v>3049</v>
      </c>
      <c r="AS161" s="139" t="s">
        <v>3056</v>
      </c>
      <c r="AT161" s="139" t="s">
        <v>0</v>
      </c>
      <c r="AU161" s="139" t="s">
        <v>3051</v>
      </c>
      <c r="AV161" s="139" t="s">
        <v>3050</v>
      </c>
      <c r="AW161" s="139" t="s">
        <v>408</v>
      </c>
      <c r="AX161" s="139"/>
      <c r="AY161" s="271"/>
      <c r="AZ161" s="271"/>
      <c r="BA161" s="66" t="str">
        <f t="shared" ref="BA161:BA188" si="82">IF($O161="","",IF(VALUE($O161)&gt;60,1,0))</f>
        <v/>
      </c>
    </row>
    <row r="162" spans="2:53" ht="18" customHeight="1" thickTop="1" x14ac:dyDescent="0.25">
      <c r="B162" s="142"/>
      <c r="C162" s="275">
        <v>2</v>
      </c>
      <c r="D162" s="276"/>
      <c r="E162" s="139" t="str">
        <f>IF(D162="","",VLOOKUP(D162,登録データ!$A$3:$G$2500,3,FALSE))</f>
        <v/>
      </c>
      <c r="F162" s="250" t="str">
        <f>IF(D162="","",VLOOKUP(D162,登録データ!$A$3:$G$2500,4,FALSE))</f>
        <v/>
      </c>
      <c r="G162" s="250" t="str">
        <f>IF(D162="","",VLOOKUP(D162,登録データ!$A$3:$G$2500,5,FALSE))</f>
        <v/>
      </c>
      <c r="H162" s="250" t="str">
        <f>IF(D162="","",VLOOKUP(D162,登録データ!$A$3:$G$2500,7,FALSE))</f>
        <v/>
      </c>
      <c r="I162" s="250" t="s">
        <v>3064</v>
      </c>
      <c r="J162" s="250" t="str">
        <f>IF(D162="","",VLOOKUP(D162,登録データ!$A$3:$G$2500,6,FALSE))</f>
        <v/>
      </c>
      <c r="K162" s="250" t="s">
        <v>3066</v>
      </c>
      <c r="L162" s="143" t="s">
        <v>3067</v>
      </c>
      <c r="M162" s="165"/>
      <c r="N162" s="155" t="s">
        <v>3068</v>
      </c>
      <c r="O162" s="165"/>
      <c r="P162" s="155" t="s">
        <v>3069</v>
      </c>
      <c r="Q162" s="165"/>
      <c r="R162" s="150"/>
      <c r="S162" s="169"/>
      <c r="T162" s="171"/>
      <c r="U162" s="142"/>
      <c r="V162" s="142"/>
      <c r="W162" s="142"/>
      <c r="X162" s="142"/>
      <c r="Y162" s="142">
        <v>3</v>
      </c>
      <c r="Z162" s="142" t="str">
        <f t="shared" si="78"/>
        <v/>
      </c>
      <c r="AA162" s="64" t="str">
        <f t="shared" si="79"/>
        <v/>
      </c>
      <c r="AB162" s="142"/>
      <c r="AC162" s="142"/>
      <c r="AD162" s="64"/>
      <c r="AE162" s="142"/>
      <c r="AF162" s="64" t="str">
        <f>IF(AH162="","",RANK(AH162,$AH$162:$AH$186,1))</f>
        <v/>
      </c>
      <c r="AG162" s="64" t="str">
        <f>IF(COUNTIF($AH$162:AH162,AH162)=1,AF162,AF162+COUNTIF($AH$162:AH162,AH162)-1)</f>
        <v/>
      </c>
      <c r="AH162" s="142" t="str">
        <f>IF(OR(M161="",T160&lt;&gt;""),"",M161*60+O161+Q161/100)</f>
        <v/>
      </c>
      <c r="AI162" s="142"/>
      <c r="AJ162" s="142">
        <v>2</v>
      </c>
      <c r="AK162" s="142" t="str">
        <f t="shared" si="80"/>
        <v/>
      </c>
      <c r="AL162" s="142">
        <v>2</v>
      </c>
      <c r="AM162" s="142" t="str">
        <f t="shared" si="81"/>
        <v/>
      </c>
      <c r="AN162" s="142"/>
      <c r="AP162" s="61"/>
      <c r="AQ162" s="139"/>
      <c r="AR162" s="139"/>
      <c r="AS162" s="139"/>
      <c r="AT162" s="139"/>
      <c r="AU162" s="139"/>
      <c r="AV162" s="139"/>
      <c r="AW162" s="139"/>
      <c r="AX162" s="139"/>
      <c r="AY162" s="270" t="str">
        <f t="shared" ref="AY162" si="83">IF($D162="","",IF(COUNTIF($D$160:$D$184,$D162)=1,0,1))</f>
        <v/>
      </c>
      <c r="AZ162" s="270" t="str">
        <f t="shared" ref="AZ162" si="84">IF($D162="","",IF($D162&lt;1500,0,1))</f>
        <v/>
      </c>
      <c r="BA162" s="66" t="str">
        <f t="shared" si="82"/>
        <v/>
      </c>
    </row>
    <row r="163" spans="2:53" ht="18" customHeight="1" thickBot="1" x14ac:dyDescent="0.3">
      <c r="B163" s="142"/>
      <c r="C163" s="246"/>
      <c r="D163" s="224"/>
      <c r="E163" s="136" t="str">
        <f>IF(D162="","",VLOOKUP(D162,登録データ!$A$3:$G$2500,2,FALSE))</f>
        <v/>
      </c>
      <c r="F163" s="241"/>
      <c r="G163" s="241"/>
      <c r="H163" s="241"/>
      <c r="I163" s="241"/>
      <c r="J163" s="241"/>
      <c r="K163" s="241"/>
      <c r="L163" s="136" t="s">
        <v>3072</v>
      </c>
      <c r="M163" s="148"/>
      <c r="N163" s="152" t="s">
        <v>3068</v>
      </c>
      <c r="O163" s="148"/>
      <c r="P163" s="152" t="s">
        <v>3069</v>
      </c>
      <c r="Q163" s="148"/>
      <c r="R163" s="148"/>
      <c r="S163" s="168"/>
      <c r="T163" s="171"/>
      <c r="U163" s="142"/>
      <c r="V163" s="142"/>
      <c r="W163" s="142"/>
      <c r="X163" s="142"/>
      <c r="Y163" s="142">
        <v>4</v>
      </c>
      <c r="Z163" s="142" t="str">
        <f t="shared" si="78"/>
        <v/>
      </c>
      <c r="AA163" s="64" t="str">
        <f t="shared" si="79"/>
        <v/>
      </c>
      <c r="AB163" s="142"/>
      <c r="AC163" s="142" t="str">
        <f t="shared" ref="AC163" si="85">IF(AE163="","",RANK(AE163,$AE$161:$AE$185,1))</f>
        <v/>
      </c>
      <c r="AD163" s="64" t="e">
        <f>IF(COUNTIF($AE$161:AE163,AE163)=1,AC163,AC163+COUNTIF($AE$161:AE163,AE163)-1)</f>
        <v>#VALUE!</v>
      </c>
      <c r="AE163" s="142" t="str">
        <f>IF(OR(M162="",T162&lt;&gt;""),"",M162*60+O162+Q162/100)</f>
        <v/>
      </c>
      <c r="AF163" s="64"/>
      <c r="AG163" s="64"/>
      <c r="AH163" s="142"/>
      <c r="AI163" s="142"/>
      <c r="AJ163" s="142">
        <v>3</v>
      </c>
      <c r="AK163" s="142" t="str">
        <f t="shared" si="80"/>
        <v/>
      </c>
      <c r="AL163" s="142">
        <v>3</v>
      </c>
      <c r="AM163" s="142" t="str">
        <f>IFERROR(VLOOKUP(AL163,$AG$161:$AH$187,2,FALSE),"")</f>
        <v/>
      </c>
      <c r="AN163" s="142"/>
      <c r="AP163" s="61"/>
      <c r="AQ163" s="139"/>
      <c r="AR163" s="139"/>
      <c r="AS163" s="139"/>
      <c r="AT163" s="139"/>
      <c r="AU163" s="139"/>
      <c r="AV163" s="139"/>
      <c r="AW163" s="139"/>
      <c r="AX163" s="139"/>
      <c r="AY163" s="271"/>
      <c r="AZ163" s="271"/>
      <c r="BA163" s="66" t="str">
        <f t="shared" si="82"/>
        <v/>
      </c>
    </row>
    <row r="164" spans="2:53" ht="18" customHeight="1" thickTop="1" x14ac:dyDescent="0.25">
      <c r="B164" s="142"/>
      <c r="C164" s="275">
        <v>3</v>
      </c>
      <c r="D164" s="276"/>
      <c r="E164" s="139" t="str">
        <f>IF(D164="","",VLOOKUP(D164,登録データ!$A$3:$G$2500,3,FALSE))</f>
        <v/>
      </c>
      <c r="F164" s="250" t="str">
        <f>IF(D164="","",VLOOKUP(D164,登録データ!$A$3:$G$2500,4,FALSE))</f>
        <v/>
      </c>
      <c r="G164" s="250" t="str">
        <f>IF(D164="","",VLOOKUP(D164,登録データ!$A$3:$G$2500,5,FALSE))</f>
        <v/>
      </c>
      <c r="H164" s="250" t="str">
        <f>IF(D164="","",VLOOKUP(D164,登録データ!$A$3:$G$2500,7,FALSE))</f>
        <v/>
      </c>
      <c r="I164" s="250" t="s">
        <v>3064</v>
      </c>
      <c r="J164" s="250" t="str">
        <f>IF(D164="","",VLOOKUP(D164,登録データ!$A$3:$G$2500,6,FALSE))</f>
        <v/>
      </c>
      <c r="K164" s="250" t="s">
        <v>3066</v>
      </c>
      <c r="L164" s="143" t="s">
        <v>3067</v>
      </c>
      <c r="M164" s="165"/>
      <c r="N164" s="155" t="s">
        <v>3068</v>
      </c>
      <c r="O164" s="165"/>
      <c r="P164" s="155" t="s">
        <v>3069</v>
      </c>
      <c r="Q164" s="165"/>
      <c r="R164" s="150"/>
      <c r="S164" s="169"/>
      <c r="T164" s="171"/>
      <c r="U164" s="142"/>
      <c r="V164" s="142"/>
      <c r="W164" s="142"/>
      <c r="X164" s="142"/>
      <c r="Y164" s="142">
        <v>5</v>
      </c>
      <c r="Z164" s="142" t="str">
        <f t="shared" si="78"/>
        <v/>
      </c>
      <c r="AA164" s="64" t="str">
        <f t="shared" si="79"/>
        <v/>
      </c>
      <c r="AB164" s="142"/>
      <c r="AC164" s="142"/>
      <c r="AD164" s="64"/>
      <c r="AE164" s="142"/>
      <c r="AF164" s="64" t="str">
        <f t="shared" ref="AF164" si="86">IF(AH164="","",RANK(AH164,$AH$162:$AH$186,1))</f>
        <v/>
      </c>
      <c r="AG164" s="64" t="e">
        <f>IF(COUNTIF($AH$162:AH164,AH164)=1,AF164,AF164+COUNTIF($AH$162:AH164,AH164)-1)</f>
        <v>#VALUE!</v>
      </c>
      <c r="AH164" s="142" t="str">
        <f>IF(OR(M163="",T162&lt;&gt;""),"",M163*60+O163+Q163/100)</f>
        <v/>
      </c>
      <c r="AI164" s="142"/>
      <c r="AJ164" s="142">
        <v>4</v>
      </c>
      <c r="AK164" s="142" t="str">
        <f t="shared" si="80"/>
        <v/>
      </c>
      <c r="AL164" s="142">
        <v>4</v>
      </c>
      <c r="AM164" s="142" t="str">
        <f t="shared" ref="AM164:AM167" si="87">IFERROR(VLOOKUP(AL164,$AG$161:$AH$187,2,FALSE),"")</f>
        <v/>
      </c>
      <c r="AN164" s="142"/>
      <c r="AP164" s="61"/>
      <c r="AQ164" s="139"/>
      <c r="AR164" s="139"/>
      <c r="AS164" s="139"/>
      <c r="AT164" s="139"/>
      <c r="AU164" s="139"/>
      <c r="AV164" s="139"/>
      <c r="AW164" s="139"/>
      <c r="AX164" s="139"/>
      <c r="AY164" s="270" t="str">
        <f t="shared" ref="AY164" si="88">IF($D164="","",IF(COUNTIF($D$160:$D$184,$D164)=1,0,1))</f>
        <v/>
      </c>
      <c r="AZ164" s="270" t="str">
        <f t="shared" ref="AZ164" si="89">IF($D164="","",IF($D164&lt;1500,0,1))</f>
        <v/>
      </c>
      <c r="BA164" s="66" t="str">
        <f t="shared" si="82"/>
        <v/>
      </c>
    </row>
    <row r="165" spans="2:53" ht="18" customHeight="1" thickBot="1" x14ac:dyDescent="0.3">
      <c r="B165" s="142"/>
      <c r="C165" s="246"/>
      <c r="D165" s="224"/>
      <c r="E165" s="136" t="str">
        <f>IF(D164="","",VLOOKUP(D164,登録データ!$A$3:$G$2500,2,FALSE))</f>
        <v/>
      </c>
      <c r="F165" s="241"/>
      <c r="G165" s="241"/>
      <c r="H165" s="241"/>
      <c r="I165" s="241"/>
      <c r="J165" s="241"/>
      <c r="K165" s="241"/>
      <c r="L165" s="136" t="s">
        <v>3072</v>
      </c>
      <c r="M165" s="148"/>
      <c r="N165" s="152" t="s">
        <v>3068</v>
      </c>
      <c r="O165" s="148"/>
      <c r="P165" s="152" t="s">
        <v>3069</v>
      </c>
      <c r="Q165" s="148"/>
      <c r="R165" s="148"/>
      <c r="S165" s="168"/>
      <c r="T165" s="171"/>
      <c r="U165" s="142"/>
      <c r="V165" s="142"/>
      <c r="W165" s="142"/>
      <c r="X165" s="142"/>
      <c r="Y165" s="142">
        <v>6</v>
      </c>
      <c r="Z165" s="142" t="str">
        <f t="shared" si="78"/>
        <v/>
      </c>
      <c r="AA165" s="64" t="str">
        <f t="shared" si="79"/>
        <v/>
      </c>
      <c r="AB165" s="142"/>
      <c r="AC165" s="142" t="str">
        <f t="shared" ref="AC165" si="90">IF(AE165="","",RANK(AE165,$AE$161:$AE$185,1))</f>
        <v/>
      </c>
      <c r="AD165" s="64" t="e">
        <f>IF(COUNTIF($AE$161:AE165,AE165)=1,AC165,AC165+COUNTIF($AE$161:AE165,AE165)-1)</f>
        <v>#VALUE!</v>
      </c>
      <c r="AE165" s="142" t="str">
        <f>IF(OR(M164="",T164&lt;&gt;""),"",M164*60+O164+Q164/100)</f>
        <v/>
      </c>
      <c r="AF165" s="64"/>
      <c r="AG165" s="64"/>
      <c r="AH165" s="142"/>
      <c r="AI165" s="142"/>
      <c r="AJ165" s="142">
        <v>5</v>
      </c>
      <c r="AK165" s="142" t="str">
        <f t="shared" si="80"/>
        <v/>
      </c>
      <c r="AL165" s="142">
        <v>5</v>
      </c>
      <c r="AM165" s="142" t="str">
        <f t="shared" si="87"/>
        <v/>
      </c>
      <c r="AN165" s="142"/>
      <c r="AP165" s="61"/>
      <c r="AQ165" s="139">
        <f>IF(D160="",0,IF(登録データ!$Q$58=0,0,IF(VLOOKUP(D160,登録データ!$A$3:$Z$2500,16,FALSE)=1,0,1)))</f>
        <v>0</v>
      </c>
      <c r="AR165" s="139">
        <f>IF(D160="",1,0)</f>
        <v>1</v>
      </c>
      <c r="AS165" s="139">
        <f>IF(E161="",1,0)</f>
        <v>1</v>
      </c>
      <c r="AT165" s="139">
        <f>IF(E160="",1,0)</f>
        <v>1</v>
      </c>
      <c r="AU165" s="139">
        <f>IF(G160="",1,0)</f>
        <v>1</v>
      </c>
      <c r="AV165" s="139">
        <f>IF(F160="",1,0)</f>
        <v>1</v>
      </c>
      <c r="AW165" s="139">
        <f>SUM(AR165:AV165)</f>
        <v>5</v>
      </c>
      <c r="AX165" s="139">
        <f>IF('様式1‐1(男子)'!$D$16="",IF((COUNTIF($D$64:$D$89,D160)+COUNTIF($D$112:$D$137,D160))&lt;&gt;0,1,0),IF((COUNTIF($D$16:$D$41,D160)+COUNTIF($D$64:$D$89,D160)+COUNTIF($D$112:$D$137,D160))&lt;&gt;0,1,0))</f>
        <v>0</v>
      </c>
      <c r="AY165" s="271"/>
      <c r="AZ165" s="271"/>
      <c r="BA165" s="66" t="str">
        <f t="shared" si="82"/>
        <v/>
      </c>
    </row>
    <row r="166" spans="2:53" ht="18" customHeight="1" thickTop="1" x14ac:dyDescent="0.25">
      <c r="B166" s="142"/>
      <c r="C166" s="275">
        <v>4</v>
      </c>
      <c r="D166" s="276"/>
      <c r="E166" s="139" t="str">
        <f>IF(D166="","",VLOOKUP(D166,登録データ!$A$3:$G$2500,3,FALSE))</f>
        <v/>
      </c>
      <c r="F166" s="250" t="str">
        <f>IF(D166="","",VLOOKUP(D166,登録データ!$A$3:$G$2500,4,FALSE))</f>
        <v/>
      </c>
      <c r="G166" s="250" t="str">
        <f>IF(D166="","",VLOOKUP(D166,登録データ!$A$3:$G$2500,5,FALSE))</f>
        <v/>
      </c>
      <c r="H166" s="250" t="str">
        <f>IF(D166="","",VLOOKUP(D166,登録データ!$A$3:$G$2500,7,FALSE))</f>
        <v/>
      </c>
      <c r="I166" s="250" t="s">
        <v>3064</v>
      </c>
      <c r="J166" s="250" t="str">
        <f>IF(D166="","",VLOOKUP(D166,登録データ!$A$3:$G$2500,6,FALSE))</f>
        <v/>
      </c>
      <c r="K166" s="250" t="s">
        <v>3066</v>
      </c>
      <c r="L166" s="143" t="s">
        <v>3067</v>
      </c>
      <c r="M166" s="165"/>
      <c r="N166" s="155" t="s">
        <v>3068</v>
      </c>
      <c r="O166" s="165"/>
      <c r="P166" s="155" t="s">
        <v>3069</v>
      </c>
      <c r="Q166" s="165"/>
      <c r="R166" s="150"/>
      <c r="S166" s="169"/>
      <c r="T166" s="171"/>
      <c r="U166" s="142"/>
      <c r="V166" s="142"/>
      <c r="W166" s="142"/>
      <c r="X166" s="142"/>
      <c r="Y166" s="142">
        <v>7</v>
      </c>
      <c r="Z166" s="142" t="str">
        <f t="shared" si="78"/>
        <v/>
      </c>
      <c r="AA166" s="64" t="str">
        <f t="shared" si="79"/>
        <v/>
      </c>
      <c r="AB166" s="142"/>
      <c r="AC166" s="142"/>
      <c r="AD166" s="64"/>
      <c r="AE166" s="142"/>
      <c r="AF166" s="64" t="str">
        <f t="shared" ref="AF166" si="91">IF(AH166="","",RANK(AH166,$AH$162:$AH$186,1))</f>
        <v/>
      </c>
      <c r="AG166" s="64" t="e">
        <f>IF(COUNTIF($AH$162:AH166,AH166)=1,AF166,AF166+COUNTIF($AH$162:AH166,AH166)-1)</f>
        <v>#VALUE!</v>
      </c>
      <c r="AH166" s="142" t="str">
        <f>IF(OR(M165="",T164&lt;&gt;""),"",M165*60+O165+Q165/100)</f>
        <v/>
      </c>
      <c r="AI166" s="142"/>
      <c r="AJ166" s="142">
        <v>6</v>
      </c>
      <c r="AK166" s="142" t="str">
        <f t="shared" si="80"/>
        <v/>
      </c>
      <c r="AL166" s="142">
        <v>6</v>
      </c>
      <c r="AM166" s="142" t="str">
        <f t="shared" si="87"/>
        <v/>
      </c>
      <c r="AN166" s="142"/>
      <c r="AP166" s="61"/>
      <c r="AQ166" s="139"/>
      <c r="AR166" s="139"/>
      <c r="AS166" s="139"/>
      <c r="AT166" s="139"/>
      <c r="AU166" s="139"/>
      <c r="AV166" s="139"/>
      <c r="AW166" s="139"/>
      <c r="AX166" s="139"/>
      <c r="AY166" s="270" t="str">
        <f t="shared" ref="AY166" si="92">IF($D166="","",IF(COUNTIF($D$160:$D$184,$D166)=1,0,1))</f>
        <v/>
      </c>
      <c r="AZ166" s="270" t="str">
        <f t="shared" ref="AZ166" si="93">IF($D166="","",IF($D166&lt;1500,0,1))</f>
        <v/>
      </c>
      <c r="BA166" s="66" t="str">
        <f t="shared" si="82"/>
        <v/>
      </c>
    </row>
    <row r="167" spans="2:53" ht="18" customHeight="1" thickBot="1" x14ac:dyDescent="0.3">
      <c r="B167" s="142"/>
      <c r="C167" s="246"/>
      <c r="D167" s="224"/>
      <c r="E167" s="136" t="str">
        <f>IF(D166="","",VLOOKUP(D166,登録データ!$A$3:$G$2500,2,FALSE))</f>
        <v/>
      </c>
      <c r="F167" s="241"/>
      <c r="G167" s="241"/>
      <c r="H167" s="241"/>
      <c r="I167" s="241"/>
      <c r="J167" s="241"/>
      <c r="K167" s="241"/>
      <c r="L167" s="136" t="s">
        <v>3072</v>
      </c>
      <c r="M167" s="148"/>
      <c r="N167" s="152" t="s">
        <v>3068</v>
      </c>
      <c r="O167" s="148"/>
      <c r="P167" s="152" t="s">
        <v>3069</v>
      </c>
      <c r="Q167" s="148"/>
      <c r="R167" s="148"/>
      <c r="S167" s="168"/>
      <c r="T167" s="171"/>
      <c r="U167" s="142"/>
      <c r="V167" s="142"/>
      <c r="W167" s="142"/>
      <c r="X167" s="142"/>
      <c r="Y167" s="142"/>
      <c r="Z167" s="142"/>
      <c r="AA167" s="64"/>
      <c r="AB167" s="142"/>
      <c r="AC167" s="142" t="str">
        <f t="shared" ref="AC167" si="94">IF(AE167="","",RANK(AE167,$AE$161:$AE$185,1))</f>
        <v/>
      </c>
      <c r="AD167" s="64" t="e">
        <f>IF(COUNTIF($AE$161:AE167,AE167)=1,AC167,AC167+COUNTIF($AE$161:AE167,AE167)-1)</f>
        <v>#VALUE!</v>
      </c>
      <c r="AE167" s="142" t="str">
        <f>IF(OR(M166="",T166&lt;&gt;""),"",M166*60+O166+Q166/100)</f>
        <v/>
      </c>
      <c r="AF167" s="64"/>
      <c r="AG167" s="64"/>
      <c r="AH167" s="142"/>
      <c r="AI167" s="142"/>
      <c r="AJ167" s="142">
        <v>7</v>
      </c>
      <c r="AK167" s="142" t="str">
        <f t="shared" si="80"/>
        <v/>
      </c>
      <c r="AL167" s="142">
        <v>7</v>
      </c>
      <c r="AM167" s="142" t="str">
        <f t="shared" si="87"/>
        <v/>
      </c>
      <c r="AN167" s="142"/>
      <c r="AP167" s="61"/>
      <c r="AQ167" s="139">
        <f>IF(D162="",0,IF(登録データ!$Q$58=0,0,IF(VLOOKUP(D162,登録データ!$A$3:$Z$2500,16,FALSE)=1,0,1)))</f>
        <v>0</v>
      </c>
      <c r="AR167" s="139">
        <f>IF(D162="",1,0)</f>
        <v>1</v>
      </c>
      <c r="AS167" s="139">
        <f>IF(E163="",1,0)</f>
        <v>1</v>
      </c>
      <c r="AT167" s="139">
        <f>IF(E162="",1,0)</f>
        <v>1</v>
      </c>
      <c r="AU167" s="139">
        <f>IF(G162="",1,0)</f>
        <v>1</v>
      </c>
      <c r="AV167" s="139">
        <f>IF(F162="",1,0)</f>
        <v>1</v>
      </c>
      <c r="AW167" s="139">
        <f>SUM(AR167:AV167)</f>
        <v>5</v>
      </c>
      <c r="AX167" s="139">
        <f>IF('様式1‐1(男子)'!$D$16="",IF((COUNTIF($D$64:$D$89,D162)+COUNTIF($D$112:$D$137,D162))&lt;&gt;0,1,0),IF((COUNTIF($D$16:$D$41,D162)+COUNTIF($D$64:$D$89,D162)+COUNTIF($D$112:$D$137,D162))&lt;&gt;0,1,0))</f>
        <v>0</v>
      </c>
      <c r="AY167" s="271"/>
      <c r="AZ167" s="271"/>
      <c r="BA167" s="66" t="str">
        <f t="shared" si="82"/>
        <v/>
      </c>
    </row>
    <row r="168" spans="2:53" ht="18" customHeight="1" thickTop="1" x14ac:dyDescent="0.25">
      <c r="B168" s="142"/>
      <c r="C168" s="275">
        <v>5</v>
      </c>
      <c r="D168" s="276"/>
      <c r="E168" s="139" t="str">
        <f>IF(D168="","",VLOOKUP(D168,登録データ!$A$3:$G$2500,3,FALSE))</f>
        <v/>
      </c>
      <c r="F168" s="250" t="str">
        <f>IF(D168="","",VLOOKUP(D168,登録データ!$A$3:$G$2500,4,FALSE))</f>
        <v/>
      </c>
      <c r="G168" s="250" t="str">
        <f>IF(D168="","",VLOOKUP(D168,登録データ!$A$3:$G$2500,5,FALSE))</f>
        <v/>
      </c>
      <c r="H168" s="250" t="str">
        <f>IF(D168="","",VLOOKUP(D168,登録データ!$A$3:$G$2500,7,FALSE))</f>
        <v/>
      </c>
      <c r="I168" s="250" t="s">
        <v>3064</v>
      </c>
      <c r="J168" s="250" t="str">
        <f>IF(D168="","",VLOOKUP(D168,登録データ!$A$3:$G$2500,6,FALSE))</f>
        <v/>
      </c>
      <c r="K168" s="250" t="s">
        <v>3066</v>
      </c>
      <c r="L168" s="143" t="s">
        <v>3067</v>
      </c>
      <c r="M168" s="165"/>
      <c r="N168" s="155" t="s">
        <v>3068</v>
      </c>
      <c r="O168" s="165"/>
      <c r="P168" s="155" t="s">
        <v>3069</v>
      </c>
      <c r="Q168" s="165"/>
      <c r="R168" s="150"/>
      <c r="S168" s="169"/>
      <c r="T168" s="171"/>
      <c r="U168" s="142"/>
      <c r="V168" s="142"/>
      <c r="W168" s="142"/>
      <c r="X168" s="142"/>
      <c r="Y168" s="142"/>
      <c r="Z168" s="142"/>
      <c r="AA168" s="64"/>
      <c r="AB168" s="142"/>
      <c r="AC168" s="142"/>
      <c r="AD168" s="64"/>
      <c r="AE168" s="142"/>
      <c r="AF168" s="64" t="str">
        <f t="shared" ref="AF168" si="95">IF(AH168="","",RANK(AH168,$AH$162:$AH$186,1))</f>
        <v/>
      </c>
      <c r="AG168" s="64" t="e">
        <f>IF(COUNTIF($AH$162:AH168,AH168)=1,AF168,AF168+COUNTIF($AH$162:AH168,AH168)-1)</f>
        <v>#VALUE!</v>
      </c>
      <c r="AH168" s="142" t="str">
        <f>IF(OR(M167="",T166&lt;&gt;""),"",M167*60+O167+Q167/100)</f>
        <v/>
      </c>
      <c r="AI168" s="142"/>
      <c r="AJ168" s="142"/>
      <c r="AK168" s="142"/>
      <c r="AL168" s="142"/>
      <c r="AM168" s="142"/>
      <c r="AN168" s="142"/>
      <c r="AP168" s="61"/>
      <c r="AQ168" s="139"/>
      <c r="AR168" s="139"/>
      <c r="AS168" s="139"/>
      <c r="AT168" s="139"/>
      <c r="AU168" s="139"/>
      <c r="AV168" s="139"/>
      <c r="AW168" s="139"/>
      <c r="AX168" s="139"/>
      <c r="AY168" s="270" t="str">
        <f t="shared" ref="AY168" si="96">IF($D168="","",IF(COUNTIF($D$160:$D$184,$D168)=1,0,1))</f>
        <v/>
      </c>
      <c r="AZ168" s="270" t="str">
        <f t="shared" ref="AZ168" si="97">IF($D168="","",IF($D168&lt;1500,0,1))</f>
        <v/>
      </c>
      <c r="BA168" s="66" t="str">
        <f t="shared" si="82"/>
        <v/>
      </c>
    </row>
    <row r="169" spans="2:53" ht="18" customHeight="1" thickBot="1" x14ac:dyDescent="0.3">
      <c r="B169" s="142"/>
      <c r="C169" s="246"/>
      <c r="D169" s="224"/>
      <c r="E169" s="136" t="str">
        <f>IF(D168="","",VLOOKUP(D168,登録データ!$A$3:$G$2500,2,FALSE))</f>
        <v/>
      </c>
      <c r="F169" s="241"/>
      <c r="G169" s="241"/>
      <c r="H169" s="241"/>
      <c r="I169" s="241"/>
      <c r="J169" s="241"/>
      <c r="K169" s="241"/>
      <c r="L169" s="136" t="s">
        <v>3072</v>
      </c>
      <c r="M169" s="148"/>
      <c r="N169" s="152" t="s">
        <v>3068</v>
      </c>
      <c r="O169" s="148"/>
      <c r="P169" s="152" t="s">
        <v>3069</v>
      </c>
      <c r="Q169" s="148"/>
      <c r="R169" s="148"/>
      <c r="S169" s="168"/>
      <c r="T169" s="171"/>
      <c r="U169" s="142"/>
      <c r="V169" s="142"/>
      <c r="W169" s="142"/>
      <c r="X169" s="142"/>
      <c r="Y169" s="142"/>
      <c r="Z169" s="142"/>
      <c r="AA169" s="64"/>
      <c r="AB169" s="142"/>
      <c r="AC169" s="142" t="str">
        <f t="shared" ref="AC169" si="98">IF(AE169="","",RANK(AE169,$AE$161:$AE$185,1))</f>
        <v/>
      </c>
      <c r="AD169" s="64" t="e">
        <f>IF(COUNTIF($AE$161:AE169,AE169)=1,AC169,AC169+COUNTIF($AE$161:AE169,AE169)-1)</f>
        <v>#VALUE!</v>
      </c>
      <c r="AE169" s="142" t="str">
        <f>IF(OR(M168="",T168&lt;&gt;""),"",M168*60+O168+Q168/100)</f>
        <v/>
      </c>
      <c r="AF169" s="64"/>
      <c r="AG169" s="64"/>
      <c r="AH169" s="142"/>
      <c r="AI169" s="142"/>
      <c r="AJ169" s="142"/>
      <c r="AK169" s="142"/>
      <c r="AL169" s="142"/>
      <c r="AM169" s="142"/>
      <c r="AN169" s="142"/>
      <c r="AP169" s="61"/>
      <c r="AQ169" s="139">
        <f>IF(D164="",0,IF(登録データ!$Q$58=0,0,IF(VLOOKUP(D164,登録データ!$A$3:$Z$2500,16,FALSE)=1,0,1)))</f>
        <v>0</v>
      </c>
      <c r="AR169" s="139">
        <f>IF(D164="",1,0)</f>
        <v>1</v>
      </c>
      <c r="AS169" s="139">
        <f>IF(E165="",1,0)</f>
        <v>1</v>
      </c>
      <c r="AT169" s="139">
        <f>IF(E164="",1,0)</f>
        <v>1</v>
      </c>
      <c r="AU169" s="139">
        <f>IF(G164="",1,0)</f>
        <v>1</v>
      </c>
      <c r="AV169" s="139">
        <f>IF(F164="",1,0)</f>
        <v>1</v>
      </c>
      <c r="AW169" s="139">
        <f>SUM(AR169:AV169)</f>
        <v>5</v>
      </c>
      <c r="AX169" s="139">
        <f>IF('様式1‐1(男子)'!$D$16="",IF((COUNTIF($D$64:$D$89,D164)+COUNTIF($D$112:$D$137,D164))&lt;&gt;0,1,0),IF((COUNTIF($D$16:$D$41,D164)+COUNTIF($D$64:$D$89,D164)+COUNTIF($D$112:$D$137,D164))&lt;&gt;0,1,0))</f>
        <v>0</v>
      </c>
      <c r="AY169" s="271"/>
      <c r="AZ169" s="271"/>
      <c r="BA169" s="66" t="str">
        <f t="shared" si="82"/>
        <v/>
      </c>
    </row>
    <row r="170" spans="2:53" ht="18" customHeight="1" thickTop="1" x14ac:dyDescent="0.25">
      <c r="B170" s="142"/>
      <c r="C170" s="275">
        <v>6</v>
      </c>
      <c r="D170" s="276"/>
      <c r="E170" s="139" t="str">
        <f>IF(D170="","",VLOOKUP(D170,登録データ!$A$3:$G$2500,3,FALSE))</f>
        <v/>
      </c>
      <c r="F170" s="250" t="str">
        <f>IF(D170="","",VLOOKUP(D170,登録データ!$A$3:$G$2500,4,FALSE))</f>
        <v/>
      </c>
      <c r="G170" s="250" t="str">
        <f>IF(D170="","",VLOOKUP(D170,登録データ!$A$3:$G$2500,5,FALSE))</f>
        <v/>
      </c>
      <c r="H170" s="250" t="str">
        <f>IF(D170="","",VLOOKUP(D170,登録データ!$A$3:$G$2500,7,FALSE))</f>
        <v/>
      </c>
      <c r="I170" s="250" t="s">
        <v>3064</v>
      </c>
      <c r="J170" s="250" t="str">
        <f>IF(D170="","",VLOOKUP(D170,登録データ!$A$3:$G$2500,6,FALSE))</f>
        <v/>
      </c>
      <c r="K170" s="250" t="s">
        <v>3066</v>
      </c>
      <c r="L170" s="143" t="s">
        <v>3067</v>
      </c>
      <c r="M170" s="165"/>
      <c r="N170" s="155" t="s">
        <v>3068</v>
      </c>
      <c r="O170" s="165"/>
      <c r="P170" s="155" t="s">
        <v>3069</v>
      </c>
      <c r="Q170" s="165"/>
      <c r="R170" s="150"/>
      <c r="S170" s="169"/>
      <c r="T170" s="171"/>
      <c r="U170" s="142"/>
      <c r="V170" s="142"/>
      <c r="W170" s="142"/>
      <c r="X170" s="142"/>
      <c r="Y170" s="142"/>
      <c r="Z170" s="142"/>
      <c r="AA170" s="64"/>
      <c r="AB170" s="142"/>
      <c r="AC170" s="142"/>
      <c r="AD170" s="64"/>
      <c r="AE170" s="142"/>
      <c r="AF170" s="64" t="str">
        <f t="shared" ref="AF170" si="99">IF(AH170="","",RANK(AH170,$AH$162:$AH$186,1))</f>
        <v/>
      </c>
      <c r="AG170" s="64" t="e">
        <f>IF(COUNTIF($AH$162:AH170,AH170)=1,AF170,AF170+COUNTIF($AH$162:AH170,AH170)-1)</f>
        <v>#VALUE!</v>
      </c>
      <c r="AH170" s="142" t="str">
        <f>IF(OR(M169="",T168&lt;&gt;""),"",M169*60+O169+Q169/100)</f>
        <v/>
      </c>
      <c r="AI170" s="142"/>
      <c r="AJ170" s="142"/>
      <c r="AK170" s="142"/>
      <c r="AL170" s="142"/>
      <c r="AM170" s="142"/>
      <c r="AN170" s="142"/>
      <c r="AP170" s="61"/>
      <c r="AQ170" s="139"/>
      <c r="AR170" s="139"/>
      <c r="AS170" s="139"/>
      <c r="AT170" s="139"/>
      <c r="AU170" s="139"/>
      <c r="AV170" s="139"/>
      <c r="AW170" s="139"/>
      <c r="AX170" s="139"/>
      <c r="AY170" s="270" t="str">
        <f t="shared" ref="AY170" si="100">IF($D170="","",IF(COUNTIF($D$160:$D$184,$D170)=1,0,1))</f>
        <v/>
      </c>
      <c r="AZ170" s="270" t="str">
        <f t="shared" ref="AZ170" si="101">IF($D170="","",IF($D170&lt;1500,0,1))</f>
        <v/>
      </c>
      <c r="BA170" s="66" t="str">
        <f t="shared" si="82"/>
        <v/>
      </c>
    </row>
    <row r="171" spans="2:53" ht="18" customHeight="1" thickBot="1" x14ac:dyDescent="0.3">
      <c r="B171" s="142"/>
      <c r="C171" s="246"/>
      <c r="D171" s="224"/>
      <c r="E171" s="136" t="str">
        <f>IF(D170="","",VLOOKUP(D170,登録データ!$A$3:$G$2500,2,FALSE))</f>
        <v/>
      </c>
      <c r="F171" s="241"/>
      <c r="G171" s="241"/>
      <c r="H171" s="241"/>
      <c r="I171" s="241"/>
      <c r="J171" s="241"/>
      <c r="K171" s="241"/>
      <c r="L171" s="136" t="s">
        <v>3072</v>
      </c>
      <c r="M171" s="148"/>
      <c r="N171" s="152" t="s">
        <v>3068</v>
      </c>
      <c r="O171" s="148"/>
      <c r="P171" s="152" t="s">
        <v>3069</v>
      </c>
      <c r="Q171" s="148"/>
      <c r="R171" s="148"/>
      <c r="S171" s="168"/>
      <c r="T171" s="171"/>
      <c r="U171" s="142"/>
      <c r="V171" s="142"/>
      <c r="W171" s="142"/>
      <c r="X171" s="142"/>
      <c r="Y171" s="142"/>
      <c r="Z171" s="142"/>
      <c r="AA171" s="64"/>
      <c r="AB171" s="142"/>
      <c r="AC171" s="142" t="str">
        <f t="shared" ref="AC171" si="102">IF(AE171="","",RANK(AE171,$AE$161:$AE$185,1))</f>
        <v/>
      </c>
      <c r="AD171" s="64" t="e">
        <f>IF(COUNTIF($AE$161:AE171,AE171)=1,AC171,AC171+COUNTIF($AE$161:AE171,AE171)-1)</f>
        <v>#VALUE!</v>
      </c>
      <c r="AE171" s="142" t="str">
        <f>IF(OR(M170="",T170&lt;&gt;""),"",M170*60+O170+Q170/100)</f>
        <v/>
      </c>
      <c r="AF171" s="64"/>
      <c r="AG171" s="64"/>
      <c r="AH171" s="142"/>
      <c r="AI171" s="142"/>
      <c r="AJ171" s="142"/>
      <c r="AK171" s="142"/>
      <c r="AL171" s="142"/>
      <c r="AM171" s="142"/>
      <c r="AN171" s="142"/>
      <c r="AP171" s="61"/>
      <c r="AQ171" s="139">
        <f>IF(D166="",0,IF(登録データ!$Q$58=0,0,IF(VLOOKUP(D166,登録データ!$A$3:$Z$2500,16,FALSE)=1,0,1)))</f>
        <v>0</v>
      </c>
      <c r="AR171" s="139">
        <f>IF(D166="",1,0)</f>
        <v>1</v>
      </c>
      <c r="AS171" s="139">
        <f>IF(E167="",1,0)</f>
        <v>1</v>
      </c>
      <c r="AT171" s="139">
        <f>IF(E166="",1,0)</f>
        <v>1</v>
      </c>
      <c r="AU171" s="139">
        <f>IF(G166="",1,0)</f>
        <v>1</v>
      </c>
      <c r="AV171" s="139">
        <f>IF(F166="",1,0)</f>
        <v>1</v>
      </c>
      <c r="AW171" s="139">
        <f>SUM(AR171:AV171)</f>
        <v>5</v>
      </c>
      <c r="AX171" s="139">
        <f>IF('様式1‐1(男子)'!$D$16="",IF((COUNTIF($D$64:$D$89,D166)+COUNTIF($D$112:$D$137,D166))&lt;&gt;0,1,0),IF((COUNTIF($D$16:$D$41,D166)+COUNTIF($D$64:$D$89,D166)+COUNTIF($D$112:$D$137,D166))&lt;&gt;0,1,0))</f>
        <v>0</v>
      </c>
      <c r="AY171" s="271"/>
      <c r="AZ171" s="271"/>
      <c r="BA171" s="66" t="str">
        <f t="shared" si="82"/>
        <v/>
      </c>
    </row>
    <row r="172" spans="2:53" ht="18" customHeight="1" thickTop="1" x14ac:dyDescent="0.25">
      <c r="B172" s="142"/>
      <c r="C172" s="275">
        <v>7</v>
      </c>
      <c r="D172" s="276"/>
      <c r="E172" s="139" t="str">
        <f>IF(D172="","",VLOOKUP(D172,登録データ!$A$3:$G$2500,3,FALSE))</f>
        <v/>
      </c>
      <c r="F172" s="250" t="str">
        <f>IF(D172="","",VLOOKUP(D172,登録データ!$A$3:$G$2500,4,FALSE))</f>
        <v/>
      </c>
      <c r="G172" s="250" t="str">
        <f>IF(D172="","",VLOOKUP(D172,登録データ!$A$3:$G$2500,5,FALSE))</f>
        <v/>
      </c>
      <c r="H172" s="250" t="str">
        <f>IF(D172="","",VLOOKUP(D172,登録データ!$A$3:$G$2500,7,FALSE))</f>
        <v/>
      </c>
      <c r="I172" s="250" t="s">
        <v>3064</v>
      </c>
      <c r="J172" s="250" t="str">
        <f>IF(D172="","",VLOOKUP(D172,登録データ!$A$3:$G$2500,6,FALSE))</f>
        <v/>
      </c>
      <c r="K172" s="250" t="s">
        <v>3066</v>
      </c>
      <c r="L172" s="143" t="s">
        <v>3067</v>
      </c>
      <c r="M172" s="165"/>
      <c r="N172" s="155" t="s">
        <v>3068</v>
      </c>
      <c r="O172" s="165"/>
      <c r="P172" s="155" t="s">
        <v>3069</v>
      </c>
      <c r="Q172" s="165"/>
      <c r="R172" s="150"/>
      <c r="S172" s="169"/>
      <c r="T172" s="171"/>
      <c r="U172" s="142"/>
      <c r="V172" s="142"/>
      <c r="W172" s="142"/>
      <c r="X172" s="142"/>
      <c r="Y172" s="142"/>
      <c r="Z172" s="142"/>
      <c r="AA172" s="64"/>
      <c r="AB172" s="142"/>
      <c r="AC172" s="142"/>
      <c r="AD172" s="64"/>
      <c r="AE172" s="142"/>
      <c r="AF172" s="64" t="str">
        <f t="shared" ref="AF172" si="103">IF(AH172="","",RANK(AH172,$AH$162:$AH$186,1))</f>
        <v/>
      </c>
      <c r="AG172" s="64" t="e">
        <f>IF(COUNTIF($AH$162:AH172,AH172)=1,AF172,AF172+COUNTIF($AH$162:AH172,AH172)-1)</f>
        <v>#VALUE!</v>
      </c>
      <c r="AH172" s="142" t="str">
        <f>IF(OR(M171="",T170&lt;&gt;""),"",M171*60+O171+Q171/100)</f>
        <v/>
      </c>
      <c r="AI172" s="142"/>
      <c r="AJ172" s="142"/>
      <c r="AK172" s="142"/>
      <c r="AL172" s="142"/>
      <c r="AM172" s="142"/>
      <c r="AN172" s="142"/>
      <c r="AP172" s="61"/>
      <c r="AQ172" s="139"/>
      <c r="AR172" s="139"/>
      <c r="AS172" s="139"/>
      <c r="AT172" s="139"/>
      <c r="AU172" s="139"/>
      <c r="AV172" s="139"/>
      <c r="AW172" s="139"/>
      <c r="AX172" s="139"/>
      <c r="AY172" s="270" t="str">
        <f t="shared" ref="AY172" si="104">IF($D172="","",IF(COUNTIF($D$160:$D$184,$D172)=1,0,1))</f>
        <v/>
      </c>
      <c r="AZ172" s="270" t="str">
        <f t="shared" ref="AZ172" si="105">IF($D172="","",IF($D172&lt;1500,0,1))</f>
        <v/>
      </c>
      <c r="BA172" s="66" t="str">
        <f t="shared" si="82"/>
        <v/>
      </c>
    </row>
    <row r="173" spans="2:53" ht="18" customHeight="1" thickBot="1" x14ac:dyDescent="0.3">
      <c r="B173" s="142"/>
      <c r="C173" s="246"/>
      <c r="D173" s="224"/>
      <c r="E173" s="136" t="str">
        <f>IF(D172="","",VLOOKUP(D172,登録データ!$A$3:$G$2500,2,FALSE))</f>
        <v/>
      </c>
      <c r="F173" s="241"/>
      <c r="G173" s="241"/>
      <c r="H173" s="241"/>
      <c r="I173" s="241"/>
      <c r="J173" s="241"/>
      <c r="K173" s="241"/>
      <c r="L173" s="136" t="s">
        <v>3072</v>
      </c>
      <c r="M173" s="148"/>
      <c r="N173" s="152" t="s">
        <v>3068</v>
      </c>
      <c r="O173" s="148"/>
      <c r="P173" s="152" t="s">
        <v>3069</v>
      </c>
      <c r="Q173" s="148"/>
      <c r="R173" s="148"/>
      <c r="S173" s="168"/>
      <c r="T173" s="171"/>
      <c r="U173" s="142"/>
      <c r="V173" s="142"/>
      <c r="W173" s="142"/>
      <c r="X173" s="142"/>
      <c r="Y173" s="142"/>
      <c r="Z173" s="142"/>
      <c r="AA173" s="64"/>
      <c r="AB173" s="142"/>
      <c r="AC173" s="142" t="str">
        <f t="shared" ref="AC173" si="106">IF(AE173="","",RANK(AE173,$AE$161:$AE$185,1))</f>
        <v/>
      </c>
      <c r="AD173" s="64" t="e">
        <f>IF(COUNTIF($AE$161:AE173,AE173)=1,AC173,AC173+COUNTIF($AE$161:AE173,AE173)-1)</f>
        <v>#VALUE!</v>
      </c>
      <c r="AE173" s="142" t="str">
        <f>IF(OR(M172="",T172&lt;&gt;""),"",M172*60+O172+Q172/100)</f>
        <v/>
      </c>
      <c r="AF173" s="64"/>
      <c r="AG173" s="64"/>
      <c r="AH173" s="142"/>
      <c r="AI173" s="142"/>
      <c r="AJ173" s="142"/>
      <c r="AK173" s="142"/>
      <c r="AL173" s="142"/>
      <c r="AM173" s="142"/>
      <c r="AN173" s="142"/>
      <c r="AP173" s="61"/>
      <c r="AQ173" s="139">
        <f>IF(D168="",0,IF(登録データ!$Q$58=0,0,IF(VLOOKUP(D168,登録データ!$A$3:$Z$2500,16,FALSE)=1,0,1)))</f>
        <v>0</v>
      </c>
      <c r="AR173" s="139">
        <f>IF(D168="",1,0)</f>
        <v>1</v>
      </c>
      <c r="AS173" s="139">
        <f>IF(E169="",1,0)</f>
        <v>1</v>
      </c>
      <c r="AT173" s="139">
        <f>IF(E168="",1,0)</f>
        <v>1</v>
      </c>
      <c r="AU173" s="139">
        <f>IF(G168="",1,0)</f>
        <v>1</v>
      </c>
      <c r="AV173" s="139">
        <f>IF(F168="",1,0)</f>
        <v>1</v>
      </c>
      <c r="AW173" s="139">
        <f>SUM(AR173:AV173)</f>
        <v>5</v>
      </c>
      <c r="AX173" s="139">
        <f>IF('様式1‐1(男子)'!$D$16="",IF((COUNTIF($D$64:$D$89,D168)+COUNTIF($D$112:$D$137,D168))&lt;&gt;0,1,0),IF((COUNTIF($D$16:$D$41,D168)+COUNTIF($D$64:$D$89,D168)+COUNTIF($D$112:$D$137,D168))&lt;&gt;0,1,0))</f>
        <v>0</v>
      </c>
      <c r="AY173" s="271"/>
      <c r="AZ173" s="271"/>
      <c r="BA173" s="66" t="str">
        <f t="shared" si="82"/>
        <v/>
      </c>
    </row>
    <row r="174" spans="2:53" ht="18" customHeight="1" thickTop="1" x14ac:dyDescent="0.25">
      <c r="B174" s="142"/>
      <c r="C174" s="275">
        <v>8</v>
      </c>
      <c r="D174" s="276"/>
      <c r="E174" s="139" t="str">
        <f>IF(D174="","",VLOOKUP(D174,登録データ!$A$3:$G$2500,3,FALSE))</f>
        <v/>
      </c>
      <c r="F174" s="250" t="str">
        <f>IF(D174="","",VLOOKUP(D174,登録データ!$A$3:$G$2500,4,FALSE))</f>
        <v/>
      </c>
      <c r="G174" s="250" t="str">
        <f>IF(D174="","",VLOOKUP(D174,登録データ!$A$3:$G$2500,5,FALSE))</f>
        <v/>
      </c>
      <c r="H174" s="250" t="str">
        <f>IF(D174="","",VLOOKUP(D174,登録データ!$A$3:$G$2500,7,FALSE))</f>
        <v/>
      </c>
      <c r="I174" s="250" t="s">
        <v>3064</v>
      </c>
      <c r="J174" s="250" t="str">
        <f>IF(D174="","",VLOOKUP(D174,登録データ!$A$3:$G$2500,6,FALSE))</f>
        <v/>
      </c>
      <c r="K174" s="250" t="s">
        <v>3066</v>
      </c>
      <c r="L174" s="143" t="s">
        <v>3067</v>
      </c>
      <c r="M174" s="165"/>
      <c r="N174" s="155" t="s">
        <v>3068</v>
      </c>
      <c r="O174" s="165"/>
      <c r="P174" s="155" t="s">
        <v>3069</v>
      </c>
      <c r="Q174" s="165"/>
      <c r="R174" s="150"/>
      <c r="S174" s="169"/>
      <c r="T174" s="171"/>
      <c r="U174" s="142"/>
      <c r="V174" s="142"/>
      <c r="W174" s="142"/>
      <c r="X174" s="142"/>
      <c r="Y174" s="142" t="s">
        <v>408</v>
      </c>
      <c r="Z174" s="142">
        <f>SUM(Z160:Z166)</f>
        <v>0</v>
      </c>
      <c r="AA174" s="64">
        <f>SUM(AA160:AA166)</f>
        <v>0</v>
      </c>
      <c r="AB174" s="142"/>
      <c r="AC174" s="142"/>
      <c r="AD174" s="64"/>
      <c r="AE174" s="142"/>
      <c r="AF174" s="64" t="str">
        <f t="shared" ref="AF174" si="107">IF(AH174="","",RANK(AH174,$AH$162:$AH$186,1))</f>
        <v/>
      </c>
      <c r="AG174" s="64" t="e">
        <f>IF(COUNTIF($AH$162:AH174,AH174)=1,AF174,AF174+COUNTIF($AH$162:AH174,AH174)-1)</f>
        <v>#VALUE!</v>
      </c>
      <c r="AH174" s="142" t="str">
        <f>IF(OR(M173="",T172&lt;&gt;""),"",M173*60+O173+Q173/100)</f>
        <v/>
      </c>
      <c r="AI174" s="142"/>
      <c r="AJ174" s="142"/>
      <c r="AK174" s="142"/>
      <c r="AL174" s="142"/>
      <c r="AM174" s="142"/>
      <c r="AN174" s="142"/>
      <c r="AP174" s="61"/>
      <c r="AQ174" s="139"/>
      <c r="AR174" s="139"/>
      <c r="AS174" s="139"/>
      <c r="AT174" s="139"/>
      <c r="AU174" s="139"/>
      <c r="AV174" s="139"/>
      <c r="AW174" s="139"/>
      <c r="AX174" s="139"/>
      <c r="AY174" s="270" t="str">
        <f t="shared" ref="AY174" si="108">IF($D174="","",IF(COUNTIF($D$160:$D$184,$D174)=1,0,1))</f>
        <v/>
      </c>
      <c r="AZ174" s="270" t="str">
        <f t="shared" ref="AZ174" si="109">IF($D174="","",IF($D174&lt;1500,0,1))</f>
        <v/>
      </c>
      <c r="BA174" s="66" t="str">
        <f t="shared" si="82"/>
        <v/>
      </c>
    </row>
    <row r="175" spans="2:53" ht="18" customHeight="1" thickBot="1" x14ac:dyDescent="0.3">
      <c r="B175" s="142"/>
      <c r="C175" s="246"/>
      <c r="D175" s="224"/>
      <c r="E175" s="136" t="str">
        <f>IF(D174="","",VLOOKUP(D174,登録データ!$A$3:$G$2500,2,FALSE))</f>
        <v/>
      </c>
      <c r="F175" s="241"/>
      <c r="G175" s="241"/>
      <c r="H175" s="241"/>
      <c r="I175" s="241"/>
      <c r="J175" s="241"/>
      <c r="K175" s="241"/>
      <c r="L175" s="136" t="s">
        <v>3072</v>
      </c>
      <c r="M175" s="148"/>
      <c r="N175" s="152" t="s">
        <v>3068</v>
      </c>
      <c r="O175" s="148"/>
      <c r="P175" s="152" t="s">
        <v>3069</v>
      </c>
      <c r="Q175" s="148"/>
      <c r="R175" s="148"/>
      <c r="S175" s="168"/>
      <c r="T175" s="171"/>
      <c r="U175" s="142"/>
      <c r="V175" s="142"/>
      <c r="W175" s="142"/>
      <c r="X175" s="142"/>
      <c r="Y175" s="142" t="s">
        <v>3112</v>
      </c>
      <c r="Z175" s="142">
        <f>COUNT(Z160:Z166)</f>
        <v>0</v>
      </c>
      <c r="AA175" s="142">
        <f>COUNT(AA160:AA166)</f>
        <v>0</v>
      </c>
      <c r="AB175" s="142"/>
      <c r="AC175" s="142" t="str">
        <f t="shared" ref="AC175" si="110">IF(AE175="","",RANK(AE175,$AE$161:$AE$185,1))</f>
        <v/>
      </c>
      <c r="AD175" s="64" t="e">
        <f>IF(COUNTIF($AE$161:AE175,AE175)=1,AC175,AC175+COUNTIF($AE$161:AE175,AE175)-1)</f>
        <v>#VALUE!</v>
      </c>
      <c r="AE175" s="142" t="str">
        <f>IF(OR(M174="",T174&lt;&gt;""),"",M174*60+O174+Q174/100)</f>
        <v/>
      </c>
      <c r="AF175" s="64"/>
      <c r="AG175" s="64"/>
      <c r="AH175" s="142"/>
      <c r="AI175" s="142"/>
      <c r="AJ175" s="142"/>
      <c r="AK175" s="142"/>
      <c r="AL175" s="142"/>
      <c r="AM175" s="142"/>
      <c r="AN175" s="142"/>
      <c r="AP175" s="61"/>
      <c r="AQ175" s="139">
        <f>IF(D170="",0,IF(登録データ!$Q$58=0,0,IF(VLOOKUP(D170,登録データ!$A$3:$Z$2500,16,FALSE)=1,0,1)))</f>
        <v>0</v>
      </c>
      <c r="AR175" s="139">
        <f>IF(D170="",1,0)</f>
        <v>1</v>
      </c>
      <c r="AS175" s="139">
        <f>IF(E171="",1,0)</f>
        <v>1</v>
      </c>
      <c r="AT175" s="139">
        <f>IF(E170="",1,0)</f>
        <v>1</v>
      </c>
      <c r="AU175" s="139">
        <f>IF(G170="",1,0)</f>
        <v>1</v>
      </c>
      <c r="AV175" s="139">
        <f>IF(F170="",1,0)</f>
        <v>1</v>
      </c>
      <c r="AW175" s="139">
        <f>SUM(AR175:AV175)</f>
        <v>5</v>
      </c>
      <c r="AX175" s="139">
        <f>IF('様式1‐1(男子)'!$D$16="",IF((COUNTIF($D$64:$D$89,D170)+COUNTIF($D$112:$D$137,D170))&lt;&gt;0,1,0),IF((COUNTIF($D$16:$D$41,D170)+COUNTIF($D$64:$D$89,D170)+COUNTIF($D$112:$D$137,D170))&lt;&gt;0,1,0))</f>
        <v>0</v>
      </c>
      <c r="AY175" s="271"/>
      <c r="AZ175" s="271"/>
      <c r="BA175" s="66" t="str">
        <f t="shared" si="82"/>
        <v/>
      </c>
    </row>
    <row r="176" spans="2:53" ht="18" customHeight="1" thickTop="1" x14ac:dyDescent="0.25">
      <c r="B176" s="142"/>
      <c r="C176" s="275">
        <v>9</v>
      </c>
      <c r="D176" s="276"/>
      <c r="E176" s="139" t="str">
        <f>IF(D176="","",VLOOKUP(D176,登録データ!$A$3:$G$2500,3,FALSE))</f>
        <v/>
      </c>
      <c r="F176" s="250" t="str">
        <f>IF(D176="","",VLOOKUP(D176,登録データ!$A$3:$G$2500,4,FALSE))</f>
        <v/>
      </c>
      <c r="G176" s="250" t="str">
        <f>IF(D176="","",VLOOKUP(D176,登録データ!$A$3:$G$2500,5,FALSE))</f>
        <v/>
      </c>
      <c r="H176" s="250" t="str">
        <f>IF(D176="","",VLOOKUP(D176,登録データ!$A$3:$G$2500,7,FALSE))</f>
        <v/>
      </c>
      <c r="I176" s="250" t="s">
        <v>3064</v>
      </c>
      <c r="J176" s="250" t="str">
        <f>IF(D176="","",VLOOKUP(D176,登録データ!$A$3:$G$2500,6,FALSE))</f>
        <v/>
      </c>
      <c r="K176" s="250" t="s">
        <v>3066</v>
      </c>
      <c r="L176" s="143" t="s">
        <v>3067</v>
      </c>
      <c r="M176" s="165"/>
      <c r="N176" s="155" t="s">
        <v>3068</v>
      </c>
      <c r="O176" s="165"/>
      <c r="P176" s="155" t="s">
        <v>3069</v>
      </c>
      <c r="Q176" s="165"/>
      <c r="R176" s="150"/>
      <c r="S176" s="169"/>
      <c r="T176" s="171"/>
      <c r="U176" s="142"/>
      <c r="V176" s="142"/>
      <c r="W176" s="142"/>
      <c r="X176" s="142"/>
      <c r="Y176" s="142" t="s">
        <v>3113</v>
      </c>
      <c r="Z176" s="142" t="e">
        <f>Z174/Z175</f>
        <v>#DIV/0!</v>
      </c>
      <c r="AA176" s="142" t="e">
        <f>AA174/AA175</f>
        <v>#DIV/0!</v>
      </c>
      <c r="AB176" s="142"/>
      <c r="AC176" s="142"/>
      <c r="AD176" s="64"/>
      <c r="AE176" s="142"/>
      <c r="AF176" s="64" t="str">
        <f t="shared" ref="AF176" si="111">IF(AH176="","",RANK(AH176,$AH$162:$AH$186,1))</f>
        <v/>
      </c>
      <c r="AG176" s="64" t="e">
        <f>IF(COUNTIF($AH$162:AH176,AH176)=1,AF176,AF176+COUNTIF($AH$162:AH176,AH176)-1)</f>
        <v>#VALUE!</v>
      </c>
      <c r="AH176" s="142" t="str">
        <f>IF(OR(M175="",T174&lt;&gt;""),"",M175*60+O175+Q175/100)</f>
        <v/>
      </c>
      <c r="AI176" s="142"/>
      <c r="AJ176" s="142"/>
      <c r="AK176" s="142"/>
      <c r="AL176" s="142"/>
      <c r="AM176" s="142"/>
      <c r="AN176" s="142"/>
      <c r="AP176" s="61"/>
      <c r="AQ176" s="139"/>
      <c r="AR176" s="139"/>
      <c r="AS176" s="139"/>
      <c r="AT176" s="139"/>
      <c r="AU176" s="139"/>
      <c r="AV176" s="139"/>
      <c r="AW176" s="139"/>
      <c r="AX176" s="139"/>
      <c r="AY176" s="270" t="str">
        <f t="shared" ref="AY176" si="112">IF($D176="","",IF(COUNTIF($D$160:$D$184,$D176)=1,0,1))</f>
        <v/>
      </c>
      <c r="AZ176" s="270" t="str">
        <f t="shared" ref="AZ176" si="113">IF($D176="","",IF($D176&lt;1500,0,1))</f>
        <v/>
      </c>
      <c r="BA176" s="66" t="str">
        <f t="shared" si="82"/>
        <v/>
      </c>
    </row>
    <row r="177" spans="2:53" ht="18" customHeight="1" thickBot="1" x14ac:dyDescent="0.3">
      <c r="B177" s="142"/>
      <c r="C177" s="246"/>
      <c r="D177" s="224"/>
      <c r="E177" s="136" t="str">
        <f>IF(D176="","",VLOOKUP(D176,登録データ!$A$3:$G$2500,2,FALSE))</f>
        <v/>
      </c>
      <c r="F177" s="241"/>
      <c r="G177" s="241"/>
      <c r="H177" s="241"/>
      <c r="I177" s="241"/>
      <c r="J177" s="241"/>
      <c r="K177" s="241"/>
      <c r="L177" s="136" t="s">
        <v>3072</v>
      </c>
      <c r="M177" s="148"/>
      <c r="N177" s="152" t="s">
        <v>3068</v>
      </c>
      <c r="O177" s="148"/>
      <c r="P177" s="152" t="s">
        <v>3069</v>
      </c>
      <c r="Q177" s="148"/>
      <c r="R177" s="148"/>
      <c r="S177" s="168"/>
      <c r="T177" s="171"/>
      <c r="U177" s="142"/>
      <c r="V177" s="142"/>
      <c r="W177" s="142"/>
      <c r="X177" s="142"/>
      <c r="Y177" s="142"/>
      <c r="Z177" s="142"/>
      <c r="AA177" s="64"/>
      <c r="AB177" s="142"/>
      <c r="AC177" s="142" t="str">
        <f t="shared" ref="AC177" si="114">IF(AE177="","",RANK(AE177,$AE$161:$AE$185,1))</f>
        <v/>
      </c>
      <c r="AD177" s="64" t="e">
        <f>IF(COUNTIF($AE$161:AE177,AE177)=1,AC177,AC177+COUNTIF($AE$161:AE177,AE177)-1)</f>
        <v>#VALUE!</v>
      </c>
      <c r="AE177" s="142" t="str">
        <f>IF(OR(M176="",T176&lt;&gt;""),"",M176*60+O176+Q176/100)</f>
        <v/>
      </c>
      <c r="AF177" s="64"/>
      <c r="AG177" s="64"/>
      <c r="AH177" s="142"/>
      <c r="AI177" s="142"/>
      <c r="AJ177" s="142"/>
      <c r="AK177" s="142"/>
      <c r="AL177" s="142"/>
      <c r="AM177" s="142"/>
      <c r="AN177" s="142"/>
      <c r="AP177" s="61"/>
      <c r="AQ177" s="139">
        <f>IF(D172="",0,IF(登録データ!$Q$58=0,0,IF(VLOOKUP(D172,登録データ!$A$3:$Z$2500,16,FALSE)=1,0,1)))</f>
        <v>0</v>
      </c>
      <c r="AR177" s="139">
        <f>IF(D172="",1,0)</f>
        <v>1</v>
      </c>
      <c r="AS177" s="139">
        <f>IF(E173="",1,0)</f>
        <v>1</v>
      </c>
      <c r="AT177" s="139">
        <f>IF(E172="",1,0)</f>
        <v>1</v>
      </c>
      <c r="AU177" s="139">
        <f>IF(G172="",1,0)</f>
        <v>1</v>
      </c>
      <c r="AV177" s="139">
        <f>IF(F172="",1,0)</f>
        <v>1</v>
      </c>
      <c r="AW177" s="139">
        <f>SUM(AR177:AV177)</f>
        <v>5</v>
      </c>
      <c r="AX177" s="139">
        <f>IF('様式1‐1(男子)'!$D$16="",IF((COUNTIF($D$64:$D$89,D172)+COUNTIF($D$112:$D$137,D172))&lt;&gt;0,1,0),IF((COUNTIF($D$16:$D$41,D172)+COUNTIF($D$64:$D$89,D172)+COUNTIF($D$112:$D$137,D172))&lt;&gt;0,1,0))</f>
        <v>0</v>
      </c>
      <c r="AY177" s="271"/>
      <c r="AZ177" s="271"/>
      <c r="BA177" s="66" t="str">
        <f t="shared" si="82"/>
        <v/>
      </c>
    </row>
    <row r="178" spans="2:53" ht="18" customHeight="1" thickTop="1" x14ac:dyDescent="0.25">
      <c r="B178" s="142"/>
      <c r="C178" s="275">
        <v>10</v>
      </c>
      <c r="D178" s="276"/>
      <c r="E178" s="139" t="str">
        <f>IF(D178="","",VLOOKUP(D178,登録データ!$A$3:$G$2500,3,FALSE))</f>
        <v/>
      </c>
      <c r="F178" s="250" t="str">
        <f>IF(D178="","",VLOOKUP(D178,登録データ!$A$3:$G$2500,4,FALSE))</f>
        <v/>
      </c>
      <c r="G178" s="250" t="str">
        <f>IF(D178="","",VLOOKUP(D178,登録データ!$A$3:$G$2500,5,FALSE))</f>
        <v/>
      </c>
      <c r="H178" s="250" t="str">
        <f>IF(D178="","",VLOOKUP(D178,登録データ!$A$3:$G$2500,7,FALSE))</f>
        <v/>
      </c>
      <c r="I178" s="250" t="s">
        <v>3064</v>
      </c>
      <c r="J178" s="250" t="str">
        <f>IF(D178="","",VLOOKUP(D178,登録データ!$A$3:$G$2500,6,FALSE))</f>
        <v/>
      </c>
      <c r="K178" s="250" t="s">
        <v>3066</v>
      </c>
      <c r="L178" s="143" t="s">
        <v>3067</v>
      </c>
      <c r="M178" s="165"/>
      <c r="N178" s="155" t="s">
        <v>3068</v>
      </c>
      <c r="O178" s="165"/>
      <c r="P178" s="155" t="s">
        <v>3069</v>
      </c>
      <c r="Q178" s="165"/>
      <c r="R178" s="150"/>
      <c r="S178" s="169"/>
      <c r="T178" s="171"/>
      <c r="U178" s="142"/>
      <c r="V178" s="142"/>
      <c r="W178" s="142"/>
      <c r="X178" s="142"/>
      <c r="Y178" s="142" t="s">
        <v>3114</v>
      </c>
      <c r="Z178" s="142" t="e">
        <f>QUOTIENT(Z176,60)</f>
        <v>#DIV/0!</v>
      </c>
      <c r="AA178" s="142" t="e">
        <f>QUOTIENT(AA176,60)</f>
        <v>#DIV/0!</v>
      </c>
      <c r="AB178" s="142"/>
      <c r="AC178" s="142"/>
      <c r="AD178" s="64"/>
      <c r="AE178" s="142"/>
      <c r="AF178" s="64" t="str">
        <f t="shared" ref="AF178" si="115">IF(AH178="","",RANK(AH178,$AH$162:$AH$186,1))</f>
        <v/>
      </c>
      <c r="AG178" s="64" t="e">
        <f>IF(COUNTIF($AH$162:AH178,AH178)=1,AF178,AF178+COUNTIF($AH$162:AH178,AH178)-1)</f>
        <v>#VALUE!</v>
      </c>
      <c r="AH178" s="142" t="str">
        <f>IF(OR(M177="",T176&lt;&gt;""),"",M177*60+O177+Q177/100)</f>
        <v/>
      </c>
      <c r="AI178" s="142"/>
      <c r="AJ178" s="142"/>
      <c r="AK178" s="142"/>
      <c r="AL178" s="142"/>
      <c r="AM178" s="142"/>
      <c r="AN178" s="142"/>
      <c r="AP178" s="61"/>
      <c r="AQ178" s="139"/>
      <c r="AR178" s="139"/>
      <c r="AS178" s="139"/>
      <c r="AT178" s="139"/>
      <c r="AU178" s="139"/>
      <c r="AV178" s="139"/>
      <c r="AW178" s="139"/>
      <c r="AX178" s="139"/>
      <c r="AY178" s="270" t="str">
        <f t="shared" ref="AY178" si="116">IF($D178="","",IF(COUNTIF($D$160:$D$184,$D178)=1,0,1))</f>
        <v/>
      </c>
      <c r="AZ178" s="270" t="str">
        <f t="shared" ref="AZ178" si="117">IF($D178="","",IF($D178&lt;1500,0,1))</f>
        <v/>
      </c>
      <c r="BA178" s="66" t="str">
        <f t="shared" si="82"/>
        <v/>
      </c>
    </row>
    <row r="179" spans="2:53" ht="18" customHeight="1" thickBot="1" x14ac:dyDescent="0.3">
      <c r="B179" s="142"/>
      <c r="C179" s="246"/>
      <c r="D179" s="224"/>
      <c r="E179" s="136" t="str">
        <f>IF(D178="","",VLOOKUP(D178,登録データ!$A$3:$G$2500,2,FALSE))</f>
        <v/>
      </c>
      <c r="F179" s="241"/>
      <c r="G179" s="241"/>
      <c r="H179" s="241"/>
      <c r="I179" s="241"/>
      <c r="J179" s="241"/>
      <c r="K179" s="241"/>
      <c r="L179" s="136" t="s">
        <v>3072</v>
      </c>
      <c r="M179" s="148"/>
      <c r="N179" s="152" t="s">
        <v>3068</v>
      </c>
      <c r="O179" s="148"/>
      <c r="P179" s="152" t="s">
        <v>3069</v>
      </c>
      <c r="Q179" s="148"/>
      <c r="R179" s="148"/>
      <c r="S179" s="168"/>
      <c r="T179" s="171"/>
      <c r="U179" s="142"/>
      <c r="V179" s="142"/>
      <c r="W179" s="142"/>
      <c r="X179" s="142"/>
      <c r="Y179" s="142" t="s">
        <v>3115</v>
      </c>
      <c r="Z179" s="142" t="e">
        <f>MOD(Z176,60)</f>
        <v>#DIV/0!</v>
      </c>
      <c r="AA179" s="142" t="e">
        <f>MOD(AA176,60)</f>
        <v>#DIV/0!</v>
      </c>
      <c r="AB179" s="142"/>
      <c r="AC179" s="142" t="str">
        <f t="shared" ref="AC179" si="118">IF(AE179="","",RANK(AE179,$AE$161:$AE$185,1))</f>
        <v/>
      </c>
      <c r="AD179" s="64" t="e">
        <f>IF(COUNTIF($AE$161:AE179,AE179)=1,AC179,AC179+COUNTIF($AE$161:AE179,AE179)-1)</f>
        <v>#VALUE!</v>
      </c>
      <c r="AE179" s="142" t="str">
        <f>IF(OR(M178="",T178&lt;&gt;""),"",M178*60+O178+Q178/100)</f>
        <v/>
      </c>
      <c r="AF179" s="64"/>
      <c r="AG179" s="64"/>
      <c r="AH179" s="142"/>
      <c r="AI179" s="142"/>
      <c r="AJ179" s="142"/>
      <c r="AK179" s="142"/>
      <c r="AL179" s="142"/>
      <c r="AM179" s="142"/>
      <c r="AN179" s="142"/>
      <c r="AP179" s="61"/>
      <c r="AQ179" s="139">
        <f>IF(D174="",0,IF(登録データ!$Q$58=0,0,IF(VLOOKUP(D174,登録データ!$A$3:$Z$2500,16,FALSE)=1,0,1)))</f>
        <v>0</v>
      </c>
      <c r="AR179" s="139">
        <f>IF(D174="",1,0)</f>
        <v>1</v>
      </c>
      <c r="AS179" s="139">
        <f>IF(E175="",1,0)</f>
        <v>1</v>
      </c>
      <c r="AT179" s="139">
        <f>IF(E174="",1,0)</f>
        <v>1</v>
      </c>
      <c r="AU179" s="139">
        <f>IF(G174="",1,0)</f>
        <v>1</v>
      </c>
      <c r="AV179" s="139">
        <f>IF(F174="",1,0)</f>
        <v>1</v>
      </c>
      <c r="AW179" s="139">
        <f>SUM(AR179:AV179)</f>
        <v>5</v>
      </c>
      <c r="AX179" s="139">
        <f>IF('様式1‐1(男子)'!$D$16="",IF((COUNTIF($D$64:$D$89,D174)+COUNTIF($D$112:$D$137,D174))&lt;&gt;0,1,0),IF((COUNTIF($D$16:$D$41,D174)+COUNTIF($D$64:$D$89,D174)+COUNTIF($D$112:$D$137,D174))&lt;&gt;0,1,0))</f>
        <v>0</v>
      </c>
      <c r="AY179" s="271"/>
      <c r="AZ179" s="271"/>
      <c r="BA179" s="66" t="str">
        <f t="shared" si="82"/>
        <v/>
      </c>
    </row>
    <row r="180" spans="2:53" ht="18" customHeight="1" thickTop="1" x14ac:dyDescent="0.25">
      <c r="B180" s="142"/>
      <c r="C180" s="275">
        <v>11</v>
      </c>
      <c r="D180" s="276"/>
      <c r="E180" s="139" t="str">
        <f>IF(D180="","",VLOOKUP(D180,登録データ!$A$3:$G$2500,3,FALSE))</f>
        <v/>
      </c>
      <c r="F180" s="250" t="str">
        <f>IF(D180="","",VLOOKUP(D180,登録データ!$A$3:$G$2500,4,FALSE))</f>
        <v/>
      </c>
      <c r="G180" s="250" t="str">
        <f>IF(D180="","",VLOOKUP(D180,登録データ!$A$3:$G$2500,5,FALSE))</f>
        <v/>
      </c>
      <c r="H180" s="250" t="str">
        <f>IF(D180="","",VLOOKUP(D180,登録データ!$A$3:$G$2500,7,FALSE))</f>
        <v/>
      </c>
      <c r="I180" s="250" t="s">
        <v>3064</v>
      </c>
      <c r="J180" s="250" t="str">
        <f>IF(D180="","",VLOOKUP(D180,登録データ!$A$3:$G$2500,6,FALSE))</f>
        <v/>
      </c>
      <c r="K180" s="250" t="s">
        <v>3066</v>
      </c>
      <c r="L180" s="143" t="s">
        <v>3067</v>
      </c>
      <c r="M180" s="165"/>
      <c r="N180" s="155" t="s">
        <v>3068</v>
      </c>
      <c r="O180" s="165"/>
      <c r="P180" s="155" t="s">
        <v>3069</v>
      </c>
      <c r="Q180" s="165"/>
      <c r="R180" s="150"/>
      <c r="S180" s="169"/>
      <c r="T180" s="171"/>
      <c r="U180" s="142"/>
      <c r="V180" s="142"/>
      <c r="W180" s="142"/>
      <c r="X180" s="142"/>
      <c r="Y180" s="142" t="s">
        <v>3116</v>
      </c>
      <c r="Z180" s="142" t="e">
        <f>Z179*100</f>
        <v>#DIV/0!</v>
      </c>
      <c r="AA180" s="142" t="e">
        <f>AA179*100</f>
        <v>#DIV/0!</v>
      </c>
      <c r="AB180" s="142"/>
      <c r="AC180" s="142"/>
      <c r="AD180" s="64"/>
      <c r="AE180" s="142"/>
      <c r="AF180" s="64" t="str">
        <f t="shared" ref="AF180" si="119">IF(AH180="","",RANK(AH180,$AH$162:$AH$186,1))</f>
        <v/>
      </c>
      <c r="AG180" s="64" t="e">
        <f>IF(COUNTIF($AH$162:AH180,AH180)=1,AF180,AF180+COUNTIF($AH$162:AH180,AH180)-1)</f>
        <v>#VALUE!</v>
      </c>
      <c r="AH180" s="142" t="str">
        <f>IF(OR(M179="",T178&lt;&gt;""),"",M179*60+O179+Q179/100)</f>
        <v/>
      </c>
      <c r="AI180" s="142"/>
      <c r="AJ180" s="142"/>
      <c r="AK180" s="142"/>
      <c r="AL180" s="142"/>
      <c r="AM180" s="142"/>
      <c r="AN180" s="142"/>
      <c r="AP180" s="61"/>
      <c r="AQ180" s="139"/>
      <c r="AR180" s="139"/>
      <c r="AS180" s="139"/>
      <c r="AT180" s="139"/>
      <c r="AU180" s="139"/>
      <c r="AV180" s="139"/>
      <c r="AW180" s="139"/>
      <c r="AX180" s="139"/>
      <c r="AY180" s="270" t="str">
        <f t="shared" ref="AY180" si="120">IF($D180="","",IF(COUNTIF($D$160:$D$184,$D180)=1,0,1))</f>
        <v/>
      </c>
      <c r="AZ180" s="270" t="str">
        <f t="shared" ref="AZ180" si="121">IF($D180="","",IF($D180&lt;1500,0,1))</f>
        <v/>
      </c>
      <c r="BA180" s="66" t="str">
        <f t="shared" si="82"/>
        <v/>
      </c>
    </row>
    <row r="181" spans="2:53" ht="18" customHeight="1" thickBot="1" x14ac:dyDescent="0.3">
      <c r="B181" s="142"/>
      <c r="C181" s="246"/>
      <c r="D181" s="224"/>
      <c r="E181" s="136" t="str">
        <f>IF(D180="","",VLOOKUP(D180,登録データ!$A$3:$G$2500,2,FALSE))</f>
        <v/>
      </c>
      <c r="F181" s="241"/>
      <c r="G181" s="241"/>
      <c r="H181" s="241"/>
      <c r="I181" s="241"/>
      <c r="J181" s="241"/>
      <c r="K181" s="241"/>
      <c r="L181" s="136" t="s">
        <v>3072</v>
      </c>
      <c r="M181" s="148"/>
      <c r="N181" s="152" t="s">
        <v>3068</v>
      </c>
      <c r="O181" s="148"/>
      <c r="P181" s="152" t="s">
        <v>3069</v>
      </c>
      <c r="Q181" s="148"/>
      <c r="R181" s="148"/>
      <c r="S181" s="168"/>
      <c r="T181" s="171"/>
      <c r="U181" s="142"/>
      <c r="V181" s="142"/>
      <c r="W181" s="142"/>
      <c r="X181" s="142"/>
      <c r="Y181" s="142" t="s">
        <v>3117</v>
      </c>
      <c r="Z181" s="65" t="e">
        <f>ROUNDUP(Z180,0)</f>
        <v>#DIV/0!</v>
      </c>
      <c r="AA181" s="65" t="e">
        <f>ROUNDUP(AA180,0)</f>
        <v>#DIV/0!</v>
      </c>
      <c r="AB181" s="142"/>
      <c r="AC181" s="142" t="str">
        <f t="shared" ref="AC181" si="122">IF(AE181="","",RANK(AE181,$AE$161:$AE$185,1))</f>
        <v/>
      </c>
      <c r="AD181" s="64" t="e">
        <f>IF(COUNTIF($AE$161:AE181,AE181)=1,AC181,AC181+COUNTIF($AE$161:AE181,AE181)-1)</f>
        <v>#VALUE!</v>
      </c>
      <c r="AE181" s="142" t="str">
        <f>IF(OR(M180="",T180&lt;&gt;""),"",M180*60+O180+Q180/100)</f>
        <v/>
      </c>
      <c r="AF181" s="64"/>
      <c r="AG181" s="64"/>
      <c r="AH181" s="142"/>
      <c r="AI181" s="142"/>
      <c r="AJ181" s="142"/>
      <c r="AK181" s="142"/>
      <c r="AL181" s="142"/>
      <c r="AM181" s="142"/>
      <c r="AN181" s="142"/>
      <c r="AP181" s="61"/>
      <c r="AQ181" s="139">
        <f>IF(D176="",0,IF(登録データ!$Q$58=0,0,IF(VLOOKUP(D176,登録データ!$A$3:$Z$2500,16,FALSE)=1,0,1)))</f>
        <v>0</v>
      </c>
      <c r="AR181" s="139">
        <f>IF(D176="",1,0)</f>
        <v>1</v>
      </c>
      <c r="AS181" s="139">
        <f>IF(E177="",1,0)</f>
        <v>1</v>
      </c>
      <c r="AT181" s="139">
        <f>IF(E176="",1,0)</f>
        <v>1</v>
      </c>
      <c r="AU181" s="139">
        <f>IF(G176="",1,0)</f>
        <v>1</v>
      </c>
      <c r="AV181" s="139">
        <f>IF(F176="",1,0)</f>
        <v>1</v>
      </c>
      <c r="AW181" s="139">
        <f>SUM(AR181:AV181)</f>
        <v>5</v>
      </c>
      <c r="AX181" s="139">
        <f>IF('様式1‐1(男子)'!$D$16="",IF((COUNTIF($D$64:$D$89,D176)+COUNTIF($D$112:$D$137,D176))&lt;&gt;0,1,0),IF((COUNTIF($D$16:$D$41,D176)+COUNTIF($D$64:$D$89,D176)+COUNTIF($D$112:$D$137,D176))&lt;&gt;0,1,0))</f>
        <v>0</v>
      </c>
      <c r="AY181" s="271"/>
      <c r="AZ181" s="271"/>
      <c r="BA181" s="66" t="str">
        <f t="shared" si="82"/>
        <v/>
      </c>
    </row>
    <row r="182" spans="2:53" ht="18" customHeight="1" thickTop="1" x14ac:dyDescent="0.25">
      <c r="B182" s="142"/>
      <c r="C182" s="275">
        <v>12</v>
      </c>
      <c r="D182" s="276"/>
      <c r="E182" s="139" t="str">
        <f>IF(D182="","",VLOOKUP(D182,登録データ!$A$3:$G$2500,3,FALSE))</f>
        <v/>
      </c>
      <c r="F182" s="250" t="str">
        <f>IF(D182="","",VLOOKUP(D182,登録データ!$A$3:$G$2500,4,FALSE))</f>
        <v/>
      </c>
      <c r="G182" s="250" t="str">
        <f>IF(D182="","",VLOOKUP(D182,登録データ!$A$3:$G$2500,5,FALSE))</f>
        <v/>
      </c>
      <c r="H182" s="250" t="str">
        <f>IF(D182="","",VLOOKUP(D182,登録データ!$A$3:$G$2500,7,FALSE))</f>
        <v/>
      </c>
      <c r="I182" s="250" t="s">
        <v>3064</v>
      </c>
      <c r="J182" s="250" t="str">
        <f>IF(D182="","",VLOOKUP(D182,登録データ!$A$3:$G$2500,6,FALSE))</f>
        <v/>
      </c>
      <c r="K182" s="250" t="s">
        <v>3066</v>
      </c>
      <c r="L182" s="143" t="s">
        <v>3067</v>
      </c>
      <c r="M182" s="165"/>
      <c r="N182" s="155" t="s">
        <v>3068</v>
      </c>
      <c r="O182" s="165"/>
      <c r="P182" s="155" t="s">
        <v>3069</v>
      </c>
      <c r="Q182" s="165"/>
      <c r="R182" s="150"/>
      <c r="S182" s="169"/>
      <c r="T182" s="171"/>
      <c r="U182" s="142"/>
      <c r="V182" s="142"/>
      <c r="W182" s="142"/>
      <c r="X182" s="142"/>
      <c r="Y182" s="142" t="s">
        <v>3118</v>
      </c>
      <c r="Z182" s="142" t="e">
        <f>IF(Z181&gt;1000,LEFT(Z181,2),IF(Z181=1000,LEFT(Z181,2),IF(Z181&gt;100,LEFT(Z181,1),IF(Z181=100,LEFT(Z181,1),0))))</f>
        <v>#DIV/0!</v>
      </c>
      <c r="AA182" s="142" t="e">
        <f>IF(AA181&gt;1000,LEFT(AA181,2),IF(AA181=1000,LEFT(AA181,2),IF(AA181&gt;100,LEFT(AA181,1),IF(AA181=100,LEFT(AA181,1),0))))</f>
        <v>#DIV/0!</v>
      </c>
      <c r="AB182" s="142"/>
      <c r="AC182" s="142"/>
      <c r="AD182" s="64"/>
      <c r="AE182" s="142"/>
      <c r="AF182" s="64" t="str">
        <f t="shared" ref="AF182" si="123">IF(AH182="","",RANK(AH182,$AH$162:$AH$186,1))</f>
        <v/>
      </c>
      <c r="AG182" s="64" t="e">
        <f>IF(COUNTIF($AH$162:AH182,AH182)=1,AF182,AF182+COUNTIF($AH$162:AH182,AH182)-1)</f>
        <v>#VALUE!</v>
      </c>
      <c r="AH182" s="142" t="str">
        <f>IF(OR(M181="",T180&lt;&gt;""),"",M181*60+O181+Q181/100)</f>
        <v/>
      </c>
      <c r="AI182" s="142"/>
      <c r="AJ182" s="142"/>
      <c r="AK182" s="142"/>
      <c r="AL182" s="142"/>
      <c r="AM182" s="142"/>
      <c r="AN182" s="142"/>
      <c r="AP182" s="61"/>
      <c r="AQ182" s="139"/>
      <c r="AR182" s="139"/>
      <c r="AS182" s="139"/>
      <c r="AT182" s="139"/>
      <c r="AU182" s="139"/>
      <c r="AV182" s="139"/>
      <c r="AW182" s="139"/>
      <c r="AX182" s="139"/>
      <c r="AY182" s="270" t="str">
        <f t="shared" ref="AY182" si="124">IF($D182="","",IF(COUNTIF($D$160:$D$184,$D182)=1,0,1))</f>
        <v/>
      </c>
      <c r="AZ182" s="270" t="str">
        <f t="shared" ref="AZ182" si="125">IF($D182="","",IF($D182&lt;1500,0,1))</f>
        <v/>
      </c>
      <c r="BA182" s="66" t="str">
        <f t="shared" si="82"/>
        <v/>
      </c>
    </row>
    <row r="183" spans="2:53" ht="18" customHeight="1" thickBot="1" x14ac:dyDescent="0.3">
      <c r="B183" s="142"/>
      <c r="C183" s="246"/>
      <c r="D183" s="224"/>
      <c r="E183" s="136" t="str">
        <f>IF(D182="","",VLOOKUP(D182,登録データ!$A$3:$G$2500,2,FALSE))</f>
        <v/>
      </c>
      <c r="F183" s="241"/>
      <c r="G183" s="241"/>
      <c r="H183" s="241"/>
      <c r="I183" s="241"/>
      <c r="J183" s="241"/>
      <c r="K183" s="241"/>
      <c r="L183" s="136" t="s">
        <v>3072</v>
      </c>
      <c r="M183" s="148"/>
      <c r="N183" s="152" t="s">
        <v>3068</v>
      </c>
      <c r="O183" s="148"/>
      <c r="P183" s="152" t="s">
        <v>3069</v>
      </c>
      <c r="Q183" s="148"/>
      <c r="R183" s="148"/>
      <c r="S183" s="168"/>
      <c r="T183" s="171"/>
      <c r="U183" s="142"/>
      <c r="V183" s="142"/>
      <c r="W183" s="142"/>
      <c r="X183" s="142"/>
      <c r="Y183" s="142" t="s">
        <v>3119</v>
      </c>
      <c r="Z183" s="65" t="e">
        <f>IF(Z181&gt;1000,RIGHT(Z181,2),IF(Z181=1000,RIGHT(Z181,2),IF(Z181&gt;100,RIGHT(Z181,2),IF(Z181=100,RIGHT(Z181,2),IF(Z181&gt;10,RIGHT(Z181,2),IF(Z181=10,RIGHT(Z181,2),Z181+100))))))</f>
        <v>#DIV/0!</v>
      </c>
      <c r="AA183" s="65" t="e">
        <f>IF(AA181&gt;1000,RIGHT(AA181,2),IF(AA181=1000,RIGHT(AA181,2),IF(AA181&gt;100,RIGHT(AA181,2),IF(AA181=100,RIGHT(AA181,2),IF(AA181&gt;10,RIGHT(AA181,2),IF(AA181=10,RIGHT(AA181,2),AA181+100))))))</f>
        <v>#DIV/0!</v>
      </c>
      <c r="AB183" s="142"/>
      <c r="AC183" s="142" t="str">
        <f t="shared" ref="AC183" si="126">IF(AE183="","",RANK(AE183,$AE$161:$AE$185,1))</f>
        <v/>
      </c>
      <c r="AD183" s="64" t="e">
        <f>IF(COUNTIF($AE$161:AE183,AE183)=1,AC183,AC183+COUNTIF($AE$161:AE183,AE183)-1)</f>
        <v>#VALUE!</v>
      </c>
      <c r="AE183" s="142" t="str">
        <f>IF(OR(M182="",T182&lt;&gt;""),"",M182*60+O182+Q182/100)</f>
        <v/>
      </c>
      <c r="AF183" s="64"/>
      <c r="AG183" s="64"/>
      <c r="AH183" s="142"/>
      <c r="AI183" s="142"/>
      <c r="AJ183" s="142"/>
      <c r="AK183" s="142"/>
      <c r="AL183" s="142"/>
      <c r="AM183" s="142"/>
      <c r="AN183" s="142"/>
      <c r="AP183" s="61"/>
      <c r="AQ183" s="139">
        <f>IF(D178="",0,IF(登録データ!$Q$58=0,0,IF(VLOOKUP(D178,登録データ!$A$3:$Z$2500,16,FALSE)=1,0,1)))</f>
        <v>0</v>
      </c>
      <c r="AR183" s="139">
        <f>IF(D178="",1,0)</f>
        <v>1</v>
      </c>
      <c r="AS183" s="139">
        <f>IF(E179="",1,0)</f>
        <v>1</v>
      </c>
      <c r="AT183" s="139">
        <f>IF(E178="",1,0)</f>
        <v>1</v>
      </c>
      <c r="AU183" s="139">
        <f>IF(G178="",1,0)</f>
        <v>1</v>
      </c>
      <c r="AV183" s="139">
        <f>IF(F178="",1,0)</f>
        <v>1</v>
      </c>
      <c r="AW183" s="139">
        <f>SUM(AR183:AV183)</f>
        <v>5</v>
      </c>
      <c r="AX183" s="139">
        <f>IF('様式1‐1(男子)'!$D$16="",IF((COUNTIF($D$64:$D$89,D178)+COUNTIF($D$112:$D$137,D178))&lt;&gt;0,1,0),IF((COUNTIF($D$16:$D$41,D178)+COUNTIF($D$64:$D$89,D178)+COUNTIF($D$112:$D$137,D178))&lt;&gt;0,1,0))</f>
        <v>0</v>
      </c>
      <c r="AY183" s="271"/>
      <c r="AZ183" s="271"/>
      <c r="BA183" s="66" t="str">
        <f t="shared" si="82"/>
        <v/>
      </c>
    </row>
    <row r="184" spans="2:53" ht="18" customHeight="1" thickTop="1" x14ac:dyDescent="0.25">
      <c r="B184" s="142"/>
      <c r="C184" s="275">
        <v>13</v>
      </c>
      <c r="D184" s="276"/>
      <c r="E184" s="139" t="str">
        <f>IF(D184="","",VLOOKUP(D184,登録データ!$A$3:$G$2500,3,FALSE))</f>
        <v/>
      </c>
      <c r="F184" s="250" t="str">
        <f>IF(D184="","",VLOOKUP(D184,登録データ!$A$3:$G$2500,4,FALSE))</f>
        <v/>
      </c>
      <c r="G184" s="250" t="str">
        <f>IF(D184="","",VLOOKUP(D184,登録データ!$A$3:$G$2500,5,FALSE))</f>
        <v/>
      </c>
      <c r="H184" s="250" t="str">
        <f>IF(D184="","",VLOOKUP(D184,登録データ!$A$3:$G$2500,7,FALSE))</f>
        <v/>
      </c>
      <c r="I184" s="250" t="s">
        <v>3064</v>
      </c>
      <c r="J184" s="250" t="str">
        <f>IF(D184="","",VLOOKUP(D184,登録データ!$A$3:$G$2500,6,FALSE))</f>
        <v/>
      </c>
      <c r="K184" s="250" t="s">
        <v>3066</v>
      </c>
      <c r="L184" s="143" t="s">
        <v>3067</v>
      </c>
      <c r="M184" s="165"/>
      <c r="N184" s="155" t="s">
        <v>3068</v>
      </c>
      <c r="O184" s="165"/>
      <c r="P184" s="155" t="s">
        <v>3069</v>
      </c>
      <c r="Q184" s="165"/>
      <c r="R184" s="150"/>
      <c r="S184" s="169"/>
      <c r="T184" s="171"/>
      <c r="U184" s="142"/>
      <c r="V184" s="142"/>
      <c r="W184" s="142"/>
      <c r="X184" s="142"/>
      <c r="Y184" s="142" t="s">
        <v>3120</v>
      </c>
      <c r="Z184" s="142" t="e">
        <f>IF(Z183&gt;100,RIGHT(Z183,2),IF(Z183=100,RIGHT(Z183,2),Z183))</f>
        <v>#DIV/0!</v>
      </c>
      <c r="AA184" s="142" t="e">
        <f>IF(AA183&gt;100,RIGHT(AA183,2),IF(AA183=100,RIGHT(AA183,2),AA183))</f>
        <v>#DIV/0!</v>
      </c>
      <c r="AB184" s="142"/>
      <c r="AC184" s="142"/>
      <c r="AD184" s="64"/>
      <c r="AE184" s="142"/>
      <c r="AF184" s="64" t="str">
        <f t="shared" ref="AF184" si="127">IF(AH184="","",RANK(AH184,$AH$162:$AH$186,1))</f>
        <v/>
      </c>
      <c r="AG184" s="64" t="e">
        <f>IF(COUNTIF($AH$162:AH184,AH184)=1,AF184,AF184+COUNTIF($AH$162:AH184,AH184)-1)</f>
        <v>#VALUE!</v>
      </c>
      <c r="AH184" s="142" t="str">
        <f>IF(OR(M183="",T182&lt;&gt;""),"",M183*60+O183+Q183/100)</f>
        <v/>
      </c>
      <c r="AI184" s="142"/>
      <c r="AJ184" s="142"/>
      <c r="AK184" s="142"/>
      <c r="AL184" s="142"/>
      <c r="AM184" s="142"/>
      <c r="AN184" s="142"/>
      <c r="AP184" s="61"/>
      <c r="AQ184" s="139"/>
      <c r="AR184" s="139"/>
      <c r="AS184" s="139"/>
      <c r="AT184" s="139"/>
      <c r="AU184" s="139"/>
      <c r="AV184" s="139"/>
      <c r="AW184" s="139"/>
      <c r="AX184" s="139"/>
      <c r="AY184" s="270" t="str">
        <f t="shared" ref="AY184" si="128">IF($D184="","",IF(COUNTIF($D$160:$D$184,$D184)=1,0,1))</f>
        <v/>
      </c>
      <c r="AZ184" s="270" t="str">
        <f t="shared" ref="AZ184" si="129">IF($D184="","",IF($D184&lt;1500,0,1))</f>
        <v/>
      </c>
      <c r="BA184" s="66" t="str">
        <f t="shared" si="82"/>
        <v/>
      </c>
    </row>
    <row r="185" spans="2:53" ht="18" customHeight="1" thickBot="1" x14ac:dyDescent="0.3">
      <c r="B185" s="142"/>
      <c r="C185" s="243"/>
      <c r="D185" s="244"/>
      <c r="E185" s="138" t="str">
        <f>IF(D184="","",VLOOKUP(D184,登録データ!$A$3:$G$2500,2,FALSE))</f>
        <v/>
      </c>
      <c r="F185" s="245"/>
      <c r="G185" s="245"/>
      <c r="H185" s="245"/>
      <c r="I185" s="245"/>
      <c r="J185" s="245"/>
      <c r="K185" s="245"/>
      <c r="L185" s="138" t="s">
        <v>3072</v>
      </c>
      <c r="M185" s="149"/>
      <c r="N185" s="153" t="s">
        <v>3068</v>
      </c>
      <c r="O185" s="149"/>
      <c r="P185" s="153" t="s">
        <v>3069</v>
      </c>
      <c r="Q185" s="149"/>
      <c r="R185" s="149"/>
      <c r="S185" s="170"/>
      <c r="T185" s="171"/>
      <c r="U185" s="142"/>
      <c r="V185" s="142"/>
      <c r="W185" s="142"/>
      <c r="X185" s="142"/>
      <c r="Y185" s="142"/>
      <c r="Z185" s="142"/>
      <c r="AA185" s="142"/>
      <c r="AB185" s="142"/>
      <c r="AC185" s="142" t="str">
        <f t="shared" ref="AC185" si="130">IF(AE185="","",RANK(AE185,$AE$161:$AE$185,1))</f>
        <v/>
      </c>
      <c r="AD185" s="64" t="e">
        <f>IF(COUNTIF($AE$161:AE185,AE185)=1,AC185,AC185+COUNTIF($AE$161:AE185,AE185)-1)</f>
        <v>#VALUE!</v>
      </c>
      <c r="AE185" s="142" t="str">
        <f>IF(OR(M184="",T184&lt;&gt;""),"",M184*60+O184+Q184/100)</f>
        <v/>
      </c>
      <c r="AF185" s="64"/>
      <c r="AG185" s="64"/>
      <c r="AH185" s="142"/>
      <c r="AI185" s="142"/>
      <c r="AJ185" s="142"/>
      <c r="AK185" s="142"/>
      <c r="AL185" s="142"/>
      <c r="AM185" s="142"/>
      <c r="AN185" s="142"/>
      <c r="AP185" s="61"/>
      <c r="AQ185" s="139">
        <f>IF(D180="",0,IF(登録データ!$Q$58=0,0,IF(VLOOKUP(D180,登録データ!$A$3:$Z$2500,16,FALSE)=1,0,1)))</f>
        <v>0</v>
      </c>
      <c r="AR185" s="139">
        <f>IF(D180="",1,0)</f>
        <v>1</v>
      </c>
      <c r="AS185" s="139">
        <f>IF(E181="",1,0)</f>
        <v>1</v>
      </c>
      <c r="AT185" s="139">
        <f>IF(E180="",1,0)</f>
        <v>1</v>
      </c>
      <c r="AU185" s="139">
        <f>IF(G180="",1,0)</f>
        <v>1</v>
      </c>
      <c r="AV185" s="139">
        <f>IF(F180="",1,0)</f>
        <v>1</v>
      </c>
      <c r="AW185" s="139">
        <f>SUM(AR185:AV185)</f>
        <v>5</v>
      </c>
      <c r="AX185" s="139">
        <f>IF('様式1‐1(男子)'!$D$16="",IF((COUNTIF($D$64:$D$89,D180)+COUNTIF($D$112:$D$137,D180))&lt;&gt;0,1,0),IF((COUNTIF($D$16:$D$41,D180)+COUNTIF($D$64:$D$89,D180)+COUNTIF($D$112:$D$137,D180))&lt;&gt;0,1,0))</f>
        <v>0</v>
      </c>
      <c r="AY185" s="271"/>
      <c r="AZ185" s="271"/>
      <c r="BA185" s="66" t="str">
        <f t="shared" si="82"/>
        <v/>
      </c>
    </row>
    <row r="186" spans="2:53" ht="18" thickBot="1" x14ac:dyDescent="0.3">
      <c r="B186" s="142"/>
      <c r="C186" s="65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65"/>
      <c r="S186" s="142"/>
      <c r="T186" s="142"/>
      <c r="U186" s="142"/>
      <c r="V186" s="142"/>
      <c r="W186" s="142"/>
      <c r="X186" s="142"/>
      <c r="Y186" s="142"/>
      <c r="Z186" s="142"/>
      <c r="AA186" s="142"/>
      <c r="AB186" s="142"/>
      <c r="AC186" s="142"/>
      <c r="AD186" s="64"/>
      <c r="AE186" s="142"/>
      <c r="AF186" s="64" t="str">
        <f t="shared" ref="AF186" si="131">IF(AH186="","",RANK(AH186,$AH$162:$AH$186,1))</f>
        <v/>
      </c>
      <c r="AG186" s="64" t="e">
        <f>IF(COUNTIF($AH$162:AH186,AH186)=1,AF186,AF186+COUNTIF($AH$162:AH186,AH186)-1)</f>
        <v>#VALUE!</v>
      </c>
      <c r="AH186" s="142" t="str">
        <f>IF(OR(M185="",T184&lt;&gt;""),"",M185*60+O185+Q185/100)</f>
        <v/>
      </c>
      <c r="AI186" s="142"/>
      <c r="AJ186" s="142"/>
      <c r="AK186" s="142"/>
      <c r="AL186" s="142"/>
      <c r="AM186" s="142"/>
      <c r="AN186" s="142"/>
      <c r="AP186" s="61"/>
      <c r="AQ186" s="139"/>
      <c r="AR186" s="139"/>
      <c r="AS186" s="139"/>
      <c r="AT186" s="139"/>
      <c r="AU186" s="139"/>
      <c r="AV186" s="139"/>
      <c r="AW186" s="139"/>
      <c r="AX186" s="139"/>
      <c r="BA186" s="66" t="str">
        <f t="shared" si="82"/>
        <v/>
      </c>
    </row>
    <row r="187" spans="2:53" ht="18" thickBot="1" x14ac:dyDescent="0.3">
      <c r="B187" s="142"/>
      <c r="C187" s="65"/>
      <c r="D187" s="142" t="s">
        <v>3078</v>
      </c>
      <c r="E187" s="251" t="s">
        <v>3079</v>
      </c>
      <c r="F187" s="25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65"/>
      <c r="S187" s="142"/>
      <c r="T187" s="142"/>
      <c r="U187" s="142"/>
      <c r="V187" s="142"/>
      <c r="W187" s="142"/>
      <c r="X187" s="142"/>
      <c r="Y187" s="142"/>
      <c r="Z187" s="142"/>
      <c r="AA187" s="142"/>
      <c r="AB187" s="142"/>
      <c r="AJ187" s="142"/>
      <c r="AK187" s="142"/>
      <c r="AL187" s="142"/>
      <c r="AM187" s="142"/>
      <c r="AN187" s="142"/>
      <c r="AP187" s="61"/>
      <c r="AQ187" s="139">
        <f>IF(D182="",0,IF(登録データ!$Q$58=0,0,IF(VLOOKUP(D182,登録データ!$A$3:$Z$2500,16,FALSE)=1,0,1)))</f>
        <v>0</v>
      </c>
      <c r="AR187" s="139">
        <f>IF(D182="",1,0)</f>
        <v>1</v>
      </c>
      <c r="AS187" s="139">
        <f>IF(E183="",1,0)</f>
        <v>1</v>
      </c>
      <c r="AT187" s="139">
        <f>IF(E182="",1,0)</f>
        <v>1</v>
      </c>
      <c r="AU187" s="139">
        <f>IF(G182="",1,0)</f>
        <v>1</v>
      </c>
      <c r="AV187" s="139">
        <f>IF(F182="",1,0)</f>
        <v>1</v>
      </c>
      <c r="AW187" s="139">
        <f>SUM(AR187:AV187)</f>
        <v>5</v>
      </c>
      <c r="AX187" s="139">
        <f>IF('様式1‐1(男子)'!$D$16="",IF((COUNTIF($D$64:$D$89,D182)+COUNTIF($D$112:$D$137,D182))&lt;&gt;0,1,0),IF((COUNTIF($D$16:$D$41,D182)+COUNTIF($D$64:$D$89,D182)+COUNTIF($D$112:$D$137,D182))&lt;&gt;0,1,0))</f>
        <v>0</v>
      </c>
      <c r="BA187" s="66" t="str">
        <f t="shared" si="82"/>
        <v/>
      </c>
    </row>
    <row r="188" spans="2:53" ht="18" thickBot="1" x14ac:dyDescent="0.3">
      <c r="B188" s="142"/>
      <c r="C188" s="65"/>
      <c r="D188" s="142"/>
      <c r="E188" s="253"/>
      <c r="F188" s="254"/>
      <c r="G188" s="142"/>
      <c r="H188" s="142"/>
      <c r="I188" s="142"/>
      <c r="J188" s="280" t="s">
        <v>3100</v>
      </c>
      <c r="K188" s="281"/>
      <c r="L188" s="52" t="s">
        <v>3067</v>
      </c>
      <c r="M188" s="53" t="str">
        <f>IFERROR(Z178,"")</f>
        <v/>
      </c>
      <c r="N188" s="53" t="s">
        <v>3068</v>
      </c>
      <c r="O188" s="53" t="str">
        <f>IFERROR(Z182,"")</f>
        <v/>
      </c>
      <c r="P188" s="53" t="s">
        <v>3069</v>
      </c>
      <c r="Q188" s="54" t="str">
        <f>IFERROR(Z184,"")</f>
        <v/>
      </c>
      <c r="R188" s="65"/>
      <c r="S188" s="142"/>
      <c r="T188" s="142"/>
      <c r="U188" s="142"/>
      <c r="V188" s="142"/>
      <c r="W188" s="142"/>
      <c r="X188" s="142"/>
      <c r="Y188" s="142"/>
      <c r="Z188" s="142"/>
      <c r="AA188" s="142"/>
      <c r="AB188" s="142"/>
      <c r="AJ188" s="142"/>
      <c r="AK188" s="142"/>
      <c r="AL188" s="142"/>
      <c r="AM188" s="142"/>
      <c r="AN188" s="142"/>
      <c r="AP188" s="61"/>
      <c r="AQ188" s="139"/>
      <c r="AR188" s="139"/>
      <c r="AS188" s="139"/>
      <c r="AT188" s="139"/>
      <c r="AU188" s="139"/>
      <c r="AV188" s="139"/>
      <c r="AW188" s="139"/>
      <c r="AX188" s="139"/>
      <c r="BA188" s="66" t="str">
        <f t="shared" si="82"/>
        <v/>
      </c>
    </row>
    <row r="189" spans="2:53" ht="18" thickBot="1" x14ac:dyDescent="0.3">
      <c r="B189" s="142"/>
      <c r="C189" s="65"/>
      <c r="D189" s="255" t="s">
        <v>3080</v>
      </c>
      <c r="E189" s="255"/>
      <c r="F189" s="255"/>
      <c r="G189" s="142"/>
      <c r="H189" s="142"/>
      <c r="I189" s="142"/>
      <c r="J189" s="282" t="s">
        <v>3101</v>
      </c>
      <c r="K189" s="283"/>
      <c r="L189" s="145" t="s">
        <v>3102</v>
      </c>
      <c r="M189" s="51" t="str">
        <f>IFERROR(AA178,"")</f>
        <v/>
      </c>
      <c r="N189" s="51" t="s">
        <v>3068</v>
      </c>
      <c r="O189" s="51" t="str">
        <f>IFERROR(AA182,"")</f>
        <v/>
      </c>
      <c r="P189" s="51" t="s">
        <v>3069</v>
      </c>
      <c r="Q189" s="54" t="str">
        <f>IFERROR(AA184,"")</f>
        <v/>
      </c>
      <c r="R189" s="65"/>
      <c r="S189" s="142"/>
      <c r="T189" s="142"/>
      <c r="U189" s="142"/>
      <c r="V189" s="142"/>
      <c r="W189" s="142"/>
      <c r="X189" s="142"/>
      <c r="Y189" s="142"/>
      <c r="Z189" s="142"/>
      <c r="AA189" s="142"/>
      <c r="AB189" s="142"/>
      <c r="AJ189" s="142"/>
      <c r="AK189" s="142"/>
      <c r="AL189" s="142"/>
      <c r="AM189" s="142"/>
      <c r="AN189" s="142"/>
      <c r="AP189" s="61"/>
      <c r="AQ189" s="139">
        <f>IF(D184="",0,IF(登録データ!$Q$58=0,0,IF(VLOOKUP(D184,登録データ!$A$3:$Z$2500,16,FALSE)=1,0,1)))</f>
        <v>0</v>
      </c>
      <c r="AR189" s="139">
        <f>IF(D184="",1,0)</f>
        <v>1</v>
      </c>
      <c r="AS189" s="139">
        <f>IF(E185="",1,0)</f>
        <v>1</v>
      </c>
      <c r="AT189" s="139">
        <f>IF(E184="",1,0)</f>
        <v>1</v>
      </c>
      <c r="AU189" s="139">
        <f>IF(G184="",1,0)</f>
        <v>1</v>
      </c>
      <c r="AV189" s="139">
        <f>IF(F184="",1,0)</f>
        <v>1</v>
      </c>
      <c r="AW189" s="139">
        <f>SUM(AR189:AV189)</f>
        <v>5</v>
      </c>
      <c r="AX189" s="139">
        <f>IF('様式1‐1(男子)'!$D$16="",IF((COUNTIF($D$64:$D$89,D184)+COUNTIF($D$112:$D$137,D184))&lt;&gt;0,1,0),IF((COUNTIF($D$16:$D$41,D184)+COUNTIF($D$64:$D$89,D184)+COUNTIF($D$112:$D$137,D184))&lt;&gt;0,1,0))</f>
        <v>0</v>
      </c>
    </row>
    <row r="190" spans="2:53" ht="17.649999999999999" x14ac:dyDescent="0.25">
      <c r="B190" s="142"/>
      <c r="C190" s="65"/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65"/>
      <c r="S190" s="142"/>
      <c r="T190" s="142"/>
      <c r="U190" s="142"/>
      <c r="V190" s="142"/>
      <c r="W190" s="142"/>
      <c r="X190" s="142"/>
      <c r="Y190" s="142"/>
      <c r="Z190" s="142"/>
      <c r="AA190" s="142"/>
      <c r="AB190" s="142"/>
      <c r="AJ190" s="142"/>
      <c r="AK190" s="142"/>
      <c r="AL190" s="142"/>
      <c r="AM190" s="142"/>
      <c r="AN190" s="142"/>
      <c r="AP190" s="61"/>
      <c r="AQ190" s="139"/>
      <c r="AR190" s="139"/>
      <c r="AS190" s="139"/>
      <c r="AT190" s="139"/>
      <c r="AU190" s="139"/>
      <c r="AV190" s="139"/>
      <c r="AW190" s="139"/>
      <c r="AX190" s="139"/>
    </row>
  </sheetData>
  <sheetProtection algorithmName="SHA-512" hashValue="deuX5a/Rfd9zt642MtLl6SVmcySN9OQXwXHe5tDWwqPtYeno85OkXB9tPyyyoJYhzaVbeVU0ZfwUqbjNCfeJcw==" saltValue="LAqS8qcdPBLlgKPC8Ae61g==" spinCount="100000" sheet="1" objects="1" scenarios="1"/>
  <mergeCells count="641">
    <mergeCell ref="C184:C185"/>
    <mergeCell ref="H184:H185"/>
    <mergeCell ref="I184:I185"/>
    <mergeCell ref="J184:J185"/>
    <mergeCell ref="K184:K185"/>
    <mergeCell ref="M13:Q13"/>
    <mergeCell ref="J26:J27"/>
    <mergeCell ref="K26:K27"/>
    <mergeCell ref="M147:Q147"/>
    <mergeCell ref="M149:Q149"/>
    <mergeCell ref="M151:Q151"/>
    <mergeCell ref="F158:F159"/>
    <mergeCell ref="G158:G159"/>
    <mergeCell ref="H158:H159"/>
    <mergeCell ref="I158:I159"/>
    <mergeCell ref="J158:J159"/>
    <mergeCell ref="K158:K159"/>
    <mergeCell ref="C182:C183"/>
    <mergeCell ref="D182:D183"/>
    <mergeCell ref="F182:F183"/>
    <mergeCell ref="G182:G183"/>
    <mergeCell ref="H182:H183"/>
    <mergeCell ref="I182:I183"/>
    <mergeCell ref="J182:J183"/>
    <mergeCell ref="K182:K183"/>
    <mergeCell ref="C180:C181"/>
    <mergeCell ref="D180:D181"/>
    <mergeCell ref="F180:F181"/>
    <mergeCell ref="G180:G181"/>
    <mergeCell ref="H180:H181"/>
    <mergeCell ref="I180:I181"/>
    <mergeCell ref="J180:J181"/>
    <mergeCell ref="K180:K181"/>
    <mergeCell ref="C176:C177"/>
    <mergeCell ref="D176:D177"/>
    <mergeCell ref="F176:F177"/>
    <mergeCell ref="G176:G177"/>
    <mergeCell ref="H176:H177"/>
    <mergeCell ref="I176:I177"/>
    <mergeCell ref="J176:J177"/>
    <mergeCell ref="K176:K177"/>
    <mergeCell ref="C178:C179"/>
    <mergeCell ref="D178:D179"/>
    <mergeCell ref="F178:F179"/>
    <mergeCell ref="G178:G179"/>
    <mergeCell ref="H178:H179"/>
    <mergeCell ref="I178:I179"/>
    <mergeCell ref="J178:J179"/>
    <mergeCell ref="K178:K179"/>
    <mergeCell ref="C172:C173"/>
    <mergeCell ref="D172:D173"/>
    <mergeCell ref="F172:F173"/>
    <mergeCell ref="G172:G173"/>
    <mergeCell ref="H172:H173"/>
    <mergeCell ref="I172:I173"/>
    <mergeCell ref="J172:J173"/>
    <mergeCell ref="K172:K173"/>
    <mergeCell ref="C174:C175"/>
    <mergeCell ref="D174:D175"/>
    <mergeCell ref="F174:F175"/>
    <mergeCell ref="G174:G175"/>
    <mergeCell ref="H174:H175"/>
    <mergeCell ref="I174:I175"/>
    <mergeCell ref="J174:J175"/>
    <mergeCell ref="K174:K175"/>
    <mergeCell ref="C168:C169"/>
    <mergeCell ref="D168:D169"/>
    <mergeCell ref="F168:F169"/>
    <mergeCell ref="G168:G169"/>
    <mergeCell ref="H168:H169"/>
    <mergeCell ref="I168:I169"/>
    <mergeCell ref="J168:J169"/>
    <mergeCell ref="K168:K169"/>
    <mergeCell ref="C170:C171"/>
    <mergeCell ref="D170:D171"/>
    <mergeCell ref="F170:F171"/>
    <mergeCell ref="G170:G171"/>
    <mergeCell ref="H170:H171"/>
    <mergeCell ref="I170:I171"/>
    <mergeCell ref="J170:J171"/>
    <mergeCell ref="K170:K171"/>
    <mergeCell ref="C164:C165"/>
    <mergeCell ref="D164:D165"/>
    <mergeCell ref="F164:F165"/>
    <mergeCell ref="G164:G165"/>
    <mergeCell ref="H164:H165"/>
    <mergeCell ref="I164:I165"/>
    <mergeCell ref="J164:J165"/>
    <mergeCell ref="K164:K165"/>
    <mergeCell ref="C166:C167"/>
    <mergeCell ref="D166:D167"/>
    <mergeCell ref="F166:F167"/>
    <mergeCell ref="G166:G167"/>
    <mergeCell ref="H166:H167"/>
    <mergeCell ref="I166:I167"/>
    <mergeCell ref="J166:J167"/>
    <mergeCell ref="K166:K167"/>
    <mergeCell ref="C160:C161"/>
    <mergeCell ref="D160:D161"/>
    <mergeCell ref="F160:F161"/>
    <mergeCell ref="G160:G161"/>
    <mergeCell ref="H160:H161"/>
    <mergeCell ref="I160:I161"/>
    <mergeCell ref="J160:J161"/>
    <mergeCell ref="K160:K161"/>
    <mergeCell ref="C162:C163"/>
    <mergeCell ref="D162:D163"/>
    <mergeCell ref="F162:F163"/>
    <mergeCell ref="G162:G163"/>
    <mergeCell ref="H162:H163"/>
    <mergeCell ref="I162:I163"/>
    <mergeCell ref="J162:J163"/>
    <mergeCell ref="K162:K163"/>
    <mergeCell ref="D156:D157"/>
    <mergeCell ref="F156:F157"/>
    <mergeCell ref="G156:G157"/>
    <mergeCell ref="H156:K157"/>
    <mergeCell ref="L156:L157"/>
    <mergeCell ref="M156:S156"/>
    <mergeCell ref="M157:Q157"/>
    <mergeCell ref="C158:C159"/>
    <mergeCell ref="D158:D159"/>
    <mergeCell ref="C134:C135"/>
    <mergeCell ref="D134:D135"/>
    <mergeCell ref="F134:F135"/>
    <mergeCell ref="G134:G135"/>
    <mergeCell ref="H134:H135"/>
    <mergeCell ref="I134:I135"/>
    <mergeCell ref="J134:J135"/>
    <mergeCell ref="K134:K135"/>
    <mergeCell ref="C136:C137"/>
    <mergeCell ref="D136:D137"/>
    <mergeCell ref="F136:F137"/>
    <mergeCell ref="G136:G137"/>
    <mergeCell ref="H136:H137"/>
    <mergeCell ref="I136:I137"/>
    <mergeCell ref="J136:J137"/>
    <mergeCell ref="K136:K137"/>
    <mergeCell ref="C130:C131"/>
    <mergeCell ref="D130:D131"/>
    <mergeCell ref="F130:F131"/>
    <mergeCell ref="G130:G131"/>
    <mergeCell ref="H130:H131"/>
    <mergeCell ref="I130:I131"/>
    <mergeCell ref="J130:J131"/>
    <mergeCell ref="K130:K131"/>
    <mergeCell ref="C132:C133"/>
    <mergeCell ref="D132:D133"/>
    <mergeCell ref="F132:F133"/>
    <mergeCell ref="G132:G133"/>
    <mergeCell ref="H132:H133"/>
    <mergeCell ref="I132:I133"/>
    <mergeCell ref="J132:J133"/>
    <mergeCell ref="K132:K133"/>
    <mergeCell ref="C126:C127"/>
    <mergeCell ref="D126:D127"/>
    <mergeCell ref="F126:F127"/>
    <mergeCell ref="G126:G127"/>
    <mergeCell ref="H126:H127"/>
    <mergeCell ref="I126:I127"/>
    <mergeCell ref="J126:J127"/>
    <mergeCell ref="K126:K127"/>
    <mergeCell ref="C128:C129"/>
    <mergeCell ref="D128:D129"/>
    <mergeCell ref="F128:F129"/>
    <mergeCell ref="G128:G129"/>
    <mergeCell ref="H128:H129"/>
    <mergeCell ref="I128:I129"/>
    <mergeCell ref="J128:J129"/>
    <mergeCell ref="K128:K129"/>
    <mergeCell ref="C122:C123"/>
    <mergeCell ref="D122:D123"/>
    <mergeCell ref="F122:F123"/>
    <mergeCell ref="G122:G123"/>
    <mergeCell ref="H122:H123"/>
    <mergeCell ref="I122:I123"/>
    <mergeCell ref="J122:J123"/>
    <mergeCell ref="K122:K123"/>
    <mergeCell ref="C124:C125"/>
    <mergeCell ref="D124:D125"/>
    <mergeCell ref="F124:F125"/>
    <mergeCell ref="G124:G125"/>
    <mergeCell ref="H124:H125"/>
    <mergeCell ref="I124:I125"/>
    <mergeCell ref="J124:J125"/>
    <mergeCell ref="K124:K125"/>
    <mergeCell ref="C118:C119"/>
    <mergeCell ref="D118:D119"/>
    <mergeCell ref="F118:F119"/>
    <mergeCell ref="G118:G119"/>
    <mergeCell ref="H118:H119"/>
    <mergeCell ref="I118:I119"/>
    <mergeCell ref="J118:J119"/>
    <mergeCell ref="K118:K119"/>
    <mergeCell ref="C120:C121"/>
    <mergeCell ref="D120:D121"/>
    <mergeCell ref="F120:F121"/>
    <mergeCell ref="G120:G121"/>
    <mergeCell ref="H120:H121"/>
    <mergeCell ref="I120:I121"/>
    <mergeCell ref="J120:J121"/>
    <mergeCell ref="K120:K121"/>
    <mergeCell ref="C114:C115"/>
    <mergeCell ref="D114:D115"/>
    <mergeCell ref="F114:F115"/>
    <mergeCell ref="G114:G115"/>
    <mergeCell ref="H114:H115"/>
    <mergeCell ref="I114:I115"/>
    <mergeCell ref="J114:J115"/>
    <mergeCell ref="K114:K115"/>
    <mergeCell ref="C116:C117"/>
    <mergeCell ref="D116:D117"/>
    <mergeCell ref="F116:F117"/>
    <mergeCell ref="G116:G117"/>
    <mergeCell ref="H116:H117"/>
    <mergeCell ref="I116:I117"/>
    <mergeCell ref="J116:J117"/>
    <mergeCell ref="K116:K117"/>
    <mergeCell ref="C110:C111"/>
    <mergeCell ref="D110:D111"/>
    <mergeCell ref="F110:F111"/>
    <mergeCell ref="G110:G111"/>
    <mergeCell ref="H110:H111"/>
    <mergeCell ref="I110:I111"/>
    <mergeCell ref="J110:J111"/>
    <mergeCell ref="K110:K111"/>
    <mergeCell ref="C112:C113"/>
    <mergeCell ref="D112:D113"/>
    <mergeCell ref="F112:F113"/>
    <mergeCell ref="G112:G113"/>
    <mergeCell ref="H112:H113"/>
    <mergeCell ref="I112:I113"/>
    <mergeCell ref="J112:J113"/>
    <mergeCell ref="K112:K113"/>
    <mergeCell ref="D108:D109"/>
    <mergeCell ref="F108:F109"/>
    <mergeCell ref="G108:G109"/>
    <mergeCell ref="D105:D106"/>
    <mergeCell ref="E105:S106"/>
    <mergeCell ref="E99:F99"/>
    <mergeCell ref="M99:Q99"/>
    <mergeCell ref="E101:F101"/>
    <mergeCell ref="M101:Q101"/>
    <mergeCell ref="E103:F103"/>
    <mergeCell ref="M103:Q103"/>
    <mergeCell ref="C86:C87"/>
    <mergeCell ref="D86:D87"/>
    <mergeCell ref="F86:F87"/>
    <mergeCell ref="G86:G87"/>
    <mergeCell ref="H86:H87"/>
    <mergeCell ref="I86:I87"/>
    <mergeCell ref="J86:J87"/>
    <mergeCell ref="K86:K87"/>
    <mergeCell ref="C88:C89"/>
    <mergeCell ref="D88:D89"/>
    <mergeCell ref="F88:F89"/>
    <mergeCell ref="G88:G89"/>
    <mergeCell ref="H88:H89"/>
    <mergeCell ref="I88:I89"/>
    <mergeCell ref="J88:J89"/>
    <mergeCell ref="K88:K89"/>
    <mergeCell ref="C82:C83"/>
    <mergeCell ref="D82:D83"/>
    <mergeCell ref="F82:F83"/>
    <mergeCell ref="G82:G83"/>
    <mergeCell ref="H82:H83"/>
    <mergeCell ref="I82:I83"/>
    <mergeCell ref="J82:J83"/>
    <mergeCell ref="K82:K83"/>
    <mergeCell ref="C84:C85"/>
    <mergeCell ref="D84:D85"/>
    <mergeCell ref="F84:F85"/>
    <mergeCell ref="G84:G85"/>
    <mergeCell ref="H84:H85"/>
    <mergeCell ref="I84:I85"/>
    <mergeCell ref="J84:J85"/>
    <mergeCell ref="K84:K85"/>
    <mergeCell ref="C78:C79"/>
    <mergeCell ref="D78:D79"/>
    <mergeCell ref="F78:F79"/>
    <mergeCell ref="G78:G79"/>
    <mergeCell ref="H78:H79"/>
    <mergeCell ref="I78:I79"/>
    <mergeCell ref="J78:J79"/>
    <mergeCell ref="K78:K79"/>
    <mergeCell ref="C80:C81"/>
    <mergeCell ref="D80:D81"/>
    <mergeCell ref="F80:F81"/>
    <mergeCell ref="G80:G81"/>
    <mergeCell ref="H80:H81"/>
    <mergeCell ref="I80:I81"/>
    <mergeCell ref="J80:J81"/>
    <mergeCell ref="K80:K81"/>
    <mergeCell ref="C74:C75"/>
    <mergeCell ref="D74:D75"/>
    <mergeCell ref="F74:F75"/>
    <mergeCell ref="G74:G75"/>
    <mergeCell ref="H74:H75"/>
    <mergeCell ref="I74:I75"/>
    <mergeCell ref="J74:J75"/>
    <mergeCell ref="K74:K75"/>
    <mergeCell ref="C76:C77"/>
    <mergeCell ref="D76:D77"/>
    <mergeCell ref="F76:F77"/>
    <mergeCell ref="G76:G77"/>
    <mergeCell ref="H76:H77"/>
    <mergeCell ref="I76:I77"/>
    <mergeCell ref="J76:J77"/>
    <mergeCell ref="K76:K77"/>
    <mergeCell ref="C70:C71"/>
    <mergeCell ref="D70:D71"/>
    <mergeCell ref="F70:F71"/>
    <mergeCell ref="G70:G71"/>
    <mergeCell ref="H70:H71"/>
    <mergeCell ref="I70:I71"/>
    <mergeCell ref="J70:J71"/>
    <mergeCell ref="K70:K71"/>
    <mergeCell ref="C72:C73"/>
    <mergeCell ref="D72:D73"/>
    <mergeCell ref="F72:F73"/>
    <mergeCell ref="G72:G73"/>
    <mergeCell ref="H72:H73"/>
    <mergeCell ref="I72:I73"/>
    <mergeCell ref="J72:J73"/>
    <mergeCell ref="K72:K73"/>
    <mergeCell ref="C66:C67"/>
    <mergeCell ref="D66:D67"/>
    <mergeCell ref="F66:F67"/>
    <mergeCell ref="G66:G67"/>
    <mergeCell ref="H66:H67"/>
    <mergeCell ref="I66:I67"/>
    <mergeCell ref="J66:J67"/>
    <mergeCell ref="K66:K67"/>
    <mergeCell ref="C68:C69"/>
    <mergeCell ref="D68:D69"/>
    <mergeCell ref="F68:F69"/>
    <mergeCell ref="G68:G69"/>
    <mergeCell ref="H68:H69"/>
    <mergeCell ref="I68:I69"/>
    <mergeCell ref="J68:J69"/>
    <mergeCell ref="K68:K69"/>
    <mergeCell ref="C62:C63"/>
    <mergeCell ref="D62:D63"/>
    <mergeCell ref="F62:F63"/>
    <mergeCell ref="G62:G63"/>
    <mergeCell ref="H62:H63"/>
    <mergeCell ref="I62:I63"/>
    <mergeCell ref="J62:J63"/>
    <mergeCell ref="K62:K63"/>
    <mergeCell ref="C64:C65"/>
    <mergeCell ref="D64:D65"/>
    <mergeCell ref="F64:F65"/>
    <mergeCell ref="G64:G65"/>
    <mergeCell ref="H64:H65"/>
    <mergeCell ref="I64:I65"/>
    <mergeCell ref="J64:J65"/>
    <mergeCell ref="K64:K65"/>
    <mergeCell ref="C20:C21"/>
    <mergeCell ref="K32:K33"/>
    <mergeCell ref="C30:C31"/>
    <mergeCell ref="D60:D61"/>
    <mergeCell ref="F60:F61"/>
    <mergeCell ref="G60:G61"/>
    <mergeCell ref="H60:K61"/>
    <mergeCell ref="L60:L61"/>
    <mergeCell ref="M60:S60"/>
    <mergeCell ref="M61:Q61"/>
    <mergeCell ref="D57:D58"/>
    <mergeCell ref="E57:S58"/>
    <mergeCell ref="F34:F35"/>
    <mergeCell ref="C32:C33"/>
    <mergeCell ref="J40:J41"/>
    <mergeCell ref="K40:K41"/>
    <mergeCell ref="M109:Q109"/>
    <mergeCell ref="D184:D185"/>
    <mergeCell ref="F184:F185"/>
    <mergeCell ref="G184:G185"/>
    <mergeCell ref="A1:V1"/>
    <mergeCell ref="A49:V49"/>
    <mergeCell ref="A97:V97"/>
    <mergeCell ref="A145:V145"/>
    <mergeCell ref="E43:F44"/>
    <mergeCell ref="D45:F45"/>
    <mergeCell ref="J44:K44"/>
    <mergeCell ref="J45:K45"/>
    <mergeCell ref="E51:F51"/>
    <mergeCell ref="E53:F53"/>
    <mergeCell ref="E55:F55"/>
    <mergeCell ref="M51:Q51"/>
    <mergeCell ref="M53:Q53"/>
    <mergeCell ref="M55:Q55"/>
    <mergeCell ref="H14:H15"/>
    <mergeCell ref="L12:L13"/>
    <mergeCell ref="J16:J17"/>
    <mergeCell ref="K16:K17"/>
    <mergeCell ref="C36:C37"/>
    <mergeCell ref="D36:D37"/>
    <mergeCell ref="H16:H17"/>
    <mergeCell ref="I16:I17"/>
    <mergeCell ref="M12:S12"/>
    <mergeCell ref="G14:G15"/>
    <mergeCell ref="E187:F188"/>
    <mergeCell ref="D189:F189"/>
    <mergeCell ref="J188:K188"/>
    <mergeCell ref="J189:K189"/>
    <mergeCell ref="J140:K140"/>
    <mergeCell ref="J141:K141"/>
    <mergeCell ref="J92:K92"/>
    <mergeCell ref="J93:K93"/>
    <mergeCell ref="D153:D154"/>
    <mergeCell ref="E91:F92"/>
    <mergeCell ref="D93:F93"/>
    <mergeCell ref="E139:F140"/>
    <mergeCell ref="D141:F141"/>
    <mergeCell ref="E147:F147"/>
    <mergeCell ref="E149:F149"/>
    <mergeCell ref="E151:F151"/>
    <mergeCell ref="E153:S154"/>
    <mergeCell ref="H108:K109"/>
    <mergeCell ref="L108:L109"/>
    <mergeCell ref="M108:S108"/>
    <mergeCell ref="M3:Q3"/>
    <mergeCell ref="M5:Q5"/>
    <mergeCell ref="M7:Q7"/>
    <mergeCell ref="D9:D10"/>
    <mergeCell ref="E9:S10"/>
    <mergeCell ref="D12:D13"/>
    <mergeCell ref="F12:F13"/>
    <mergeCell ref="G12:G13"/>
    <mergeCell ref="H12:K13"/>
    <mergeCell ref="E3:F3"/>
    <mergeCell ref="E5:F5"/>
    <mergeCell ref="E7:F7"/>
    <mergeCell ref="C16:C17"/>
    <mergeCell ref="D16:D17"/>
    <mergeCell ref="F16:F17"/>
    <mergeCell ref="I14:I15"/>
    <mergeCell ref="C14:C15"/>
    <mergeCell ref="D14:D15"/>
    <mergeCell ref="F14:F15"/>
    <mergeCell ref="C22:C23"/>
    <mergeCell ref="D22:D23"/>
    <mergeCell ref="F22:F23"/>
    <mergeCell ref="G22:G23"/>
    <mergeCell ref="H22:H23"/>
    <mergeCell ref="I22:I23"/>
    <mergeCell ref="D20:D21"/>
    <mergeCell ref="F20:F21"/>
    <mergeCell ref="G20:G21"/>
    <mergeCell ref="H20:H21"/>
    <mergeCell ref="I20:I21"/>
    <mergeCell ref="C18:C19"/>
    <mergeCell ref="D18:D19"/>
    <mergeCell ref="F18:F19"/>
    <mergeCell ref="G18:G19"/>
    <mergeCell ref="H18:H19"/>
    <mergeCell ref="G16:G17"/>
    <mergeCell ref="J22:J23"/>
    <mergeCell ref="K22:K23"/>
    <mergeCell ref="D30:D31"/>
    <mergeCell ref="F30:F31"/>
    <mergeCell ref="G30:G31"/>
    <mergeCell ref="H30:H31"/>
    <mergeCell ref="I30:I31"/>
    <mergeCell ref="J30:J31"/>
    <mergeCell ref="K30:K31"/>
    <mergeCell ref="I28:I29"/>
    <mergeCell ref="J28:J29"/>
    <mergeCell ref="K28:K29"/>
    <mergeCell ref="C24:C25"/>
    <mergeCell ref="D24:D25"/>
    <mergeCell ref="F24:F25"/>
    <mergeCell ref="G24:G25"/>
    <mergeCell ref="H24:H25"/>
    <mergeCell ref="I24:I25"/>
    <mergeCell ref="J24:J25"/>
    <mergeCell ref="I34:I35"/>
    <mergeCell ref="J34:J35"/>
    <mergeCell ref="G34:G35"/>
    <mergeCell ref="H34:H35"/>
    <mergeCell ref="C34:C35"/>
    <mergeCell ref="D34:D35"/>
    <mergeCell ref="D32:D33"/>
    <mergeCell ref="F32:F33"/>
    <mergeCell ref="G32:G33"/>
    <mergeCell ref="H32:H33"/>
    <mergeCell ref="I32:I33"/>
    <mergeCell ref="J32:J33"/>
    <mergeCell ref="C28:C29"/>
    <mergeCell ref="D28:D29"/>
    <mergeCell ref="F28:F29"/>
    <mergeCell ref="G28:G29"/>
    <mergeCell ref="H28:H29"/>
    <mergeCell ref="C26:C27"/>
    <mergeCell ref="D26:D27"/>
    <mergeCell ref="F26:F27"/>
    <mergeCell ref="G26:G27"/>
    <mergeCell ref="H26:H27"/>
    <mergeCell ref="I26:I27"/>
    <mergeCell ref="C40:C41"/>
    <mergeCell ref="D40:D41"/>
    <mergeCell ref="F40:F41"/>
    <mergeCell ref="G40:G41"/>
    <mergeCell ref="H40:H41"/>
    <mergeCell ref="I40:I41"/>
    <mergeCell ref="C38:C39"/>
    <mergeCell ref="D38:D39"/>
    <mergeCell ref="F38:F39"/>
    <mergeCell ref="G38:G39"/>
    <mergeCell ref="H38:H39"/>
    <mergeCell ref="F36:F37"/>
    <mergeCell ref="G36:G37"/>
    <mergeCell ref="H36:H37"/>
    <mergeCell ref="Y3:Y4"/>
    <mergeCell ref="I36:I37"/>
    <mergeCell ref="J36:J37"/>
    <mergeCell ref="K36:K37"/>
    <mergeCell ref="AR157:AW157"/>
    <mergeCell ref="AR160:AW160"/>
    <mergeCell ref="AR13:AW13"/>
    <mergeCell ref="AR16:AW16"/>
    <mergeCell ref="AR61:AW61"/>
    <mergeCell ref="AR64:AW64"/>
    <mergeCell ref="AR109:AW109"/>
    <mergeCell ref="AR112:AW112"/>
    <mergeCell ref="I38:I39"/>
    <mergeCell ref="J38:J39"/>
    <mergeCell ref="K38:K39"/>
    <mergeCell ref="I18:I19"/>
    <mergeCell ref="J18:J19"/>
    <mergeCell ref="K18:K19"/>
    <mergeCell ref="J14:J15"/>
    <mergeCell ref="K24:K25"/>
    <mergeCell ref="K34:K35"/>
    <mergeCell ref="K14:K15"/>
    <mergeCell ref="J20:J21"/>
    <mergeCell ref="K20:K21"/>
    <mergeCell ref="AX16:AX17"/>
    <mergeCell ref="AY16:AY17"/>
    <mergeCell ref="AX18:AX19"/>
    <mergeCell ref="AY18:AY19"/>
    <mergeCell ref="AX20:AX21"/>
    <mergeCell ref="AY20:AY21"/>
    <mergeCell ref="AX22:AX23"/>
    <mergeCell ref="AY22:AY23"/>
    <mergeCell ref="AX24:AX25"/>
    <mergeCell ref="AY24:AY25"/>
    <mergeCell ref="AX26:AX27"/>
    <mergeCell ref="AY26:AY27"/>
    <mergeCell ref="AX28:AX29"/>
    <mergeCell ref="AY28:AY29"/>
    <mergeCell ref="AX30:AX31"/>
    <mergeCell ref="AY30:AY31"/>
    <mergeCell ref="AX32:AX33"/>
    <mergeCell ref="AY32:AY33"/>
    <mergeCell ref="AX34:AX35"/>
    <mergeCell ref="AY34:AY35"/>
    <mergeCell ref="AX36:AX37"/>
    <mergeCell ref="AY36:AY37"/>
    <mergeCell ref="AX38:AX39"/>
    <mergeCell ref="AY38:AY39"/>
    <mergeCell ref="AX40:AX41"/>
    <mergeCell ref="AY40:AY41"/>
    <mergeCell ref="AY64:AY65"/>
    <mergeCell ref="AZ64:AZ65"/>
    <mergeCell ref="AY66:AY67"/>
    <mergeCell ref="AZ66:AZ67"/>
    <mergeCell ref="AY68:AY69"/>
    <mergeCell ref="AZ68:AZ69"/>
    <mergeCell ref="AY70:AY71"/>
    <mergeCell ref="AZ70:AZ71"/>
    <mergeCell ref="AY72:AY73"/>
    <mergeCell ref="AZ72:AZ73"/>
    <mergeCell ref="AY74:AY75"/>
    <mergeCell ref="AZ74:AZ75"/>
    <mergeCell ref="AY76:AY77"/>
    <mergeCell ref="AZ76:AZ77"/>
    <mergeCell ref="AY78:AY79"/>
    <mergeCell ref="AZ78:AZ79"/>
    <mergeCell ref="AY80:AY81"/>
    <mergeCell ref="AZ80:AZ81"/>
    <mergeCell ref="AY82:AY83"/>
    <mergeCell ref="AZ82:AZ83"/>
    <mergeCell ref="AY84:AY85"/>
    <mergeCell ref="AZ84:AZ85"/>
    <mergeCell ref="AY86:AY87"/>
    <mergeCell ref="AZ86:AZ87"/>
    <mergeCell ref="AY88:AY89"/>
    <mergeCell ref="AZ88:AZ89"/>
    <mergeCell ref="AY112:AY113"/>
    <mergeCell ref="AZ112:AZ113"/>
    <mergeCell ref="AY114:AY115"/>
    <mergeCell ref="AZ114:AZ115"/>
    <mergeCell ref="AY116:AY117"/>
    <mergeCell ref="AZ116:AZ117"/>
    <mergeCell ref="AY118:AY119"/>
    <mergeCell ref="AZ118:AZ119"/>
    <mergeCell ref="AY120:AY121"/>
    <mergeCell ref="AZ120:AZ121"/>
    <mergeCell ref="AY122:AY123"/>
    <mergeCell ref="AZ122:AZ123"/>
    <mergeCell ref="AY124:AY125"/>
    <mergeCell ref="AZ124:AZ125"/>
    <mergeCell ref="AY126:AY127"/>
    <mergeCell ref="AZ126:AZ127"/>
    <mergeCell ref="AY128:AY129"/>
    <mergeCell ref="AZ128:AZ129"/>
    <mergeCell ref="AY130:AY131"/>
    <mergeCell ref="AZ130:AZ131"/>
    <mergeCell ref="AY132:AY133"/>
    <mergeCell ref="AZ132:AZ133"/>
    <mergeCell ref="AY134:AY135"/>
    <mergeCell ref="AZ134:AZ135"/>
    <mergeCell ref="AY136:AY137"/>
    <mergeCell ref="AZ136:AZ137"/>
    <mergeCell ref="AY160:AY161"/>
    <mergeCell ref="AZ160:AZ161"/>
    <mergeCell ref="AY162:AY163"/>
    <mergeCell ref="AZ162:AZ163"/>
    <mergeCell ref="AY164:AY165"/>
    <mergeCell ref="AZ164:AZ165"/>
    <mergeCell ref="AY166:AY167"/>
    <mergeCell ref="AZ166:AZ167"/>
    <mergeCell ref="AY168:AY169"/>
    <mergeCell ref="AZ168:AZ169"/>
    <mergeCell ref="AY170:AY171"/>
    <mergeCell ref="AZ170:AZ171"/>
    <mergeCell ref="AY182:AY183"/>
    <mergeCell ref="AZ182:AZ183"/>
    <mergeCell ref="AY184:AY185"/>
    <mergeCell ref="AZ184:AZ185"/>
    <mergeCell ref="AY172:AY173"/>
    <mergeCell ref="AZ172:AZ173"/>
    <mergeCell ref="AY174:AY175"/>
    <mergeCell ref="AZ174:AZ175"/>
    <mergeCell ref="AY176:AY177"/>
    <mergeCell ref="AZ176:AZ177"/>
    <mergeCell ref="AY178:AY179"/>
    <mergeCell ref="AZ178:AZ179"/>
    <mergeCell ref="AY180:AY181"/>
    <mergeCell ref="AZ180:AZ181"/>
  </mergeCells>
  <phoneticPr fontId="1"/>
  <pageMargins left="0.7" right="0.7" top="0.75" bottom="0.75" header="0.3" footer="0.3"/>
  <pageSetup paperSize="9" scale="60" orientation="landscape" horizontalDpi="150" verticalDpi="15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K257"/>
  <sheetViews>
    <sheetView showGridLines="0" showRowColHeaders="0" tabSelected="1" view="pageBreakPreview" topLeftCell="A90" zoomScale="60" zoomScaleNormal="80" workbookViewId="0">
      <selection activeCell="E57" sqref="E57:H57"/>
    </sheetView>
  </sheetViews>
  <sheetFormatPr defaultColWidth="9" defaultRowHeight="12.75" x14ac:dyDescent="0.25"/>
  <cols>
    <col min="1" max="16384" width="9" style="66"/>
  </cols>
  <sheetData>
    <row r="1" spans="1:11" ht="21" x14ac:dyDescent="0.4">
      <c r="A1" s="315" t="s">
        <v>3208</v>
      </c>
      <c r="B1" s="315"/>
      <c r="C1" s="315"/>
      <c r="D1" s="315"/>
      <c r="E1" s="315"/>
      <c r="F1" s="315"/>
      <c r="G1" s="315"/>
      <c r="H1" s="315"/>
      <c r="I1" s="315"/>
      <c r="J1" s="315"/>
      <c r="K1" s="106"/>
    </row>
    <row r="2" spans="1:11" ht="21" x14ac:dyDescent="0.4">
      <c r="A2" s="315" t="s">
        <v>3081</v>
      </c>
      <c r="B2" s="315"/>
      <c r="C2" s="315"/>
      <c r="D2" s="315"/>
      <c r="E2" s="315"/>
      <c r="F2" s="315"/>
      <c r="G2" s="315"/>
      <c r="H2" s="315"/>
      <c r="I2" s="315"/>
      <c r="J2" s="315"/>
      <c r="K2" s="106"/>
    </row>
    <row r="3" spans="1:1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21" x14ac:dyDescent="0.4">
      <c r="A4" s="106"/>
      <c r="B4" s="24"/>
      <c r="C4" s="286" t="s">
        <v>3082</v>
      </c>
      <c r="D4" s="286"/>
      <c r="E4" s="286" t="str">
        <f>IF(基本情報登録!$D$10="","",基本情報登録!$D$10)</f>
        <v>九州大学</v>
      </c>
      <c r="F4" s="286"/>
      <c r="G4" s="286"/>
      <c r="H4" s="286"/>
      <c r="I4" s="24"/>
      <c r="J4" s="24"/>
      <c r="K4" s="106"/>
    </row>
    <row r="5" spans="1:11" ht="21" x14ac:dyDescent="0.4">
      <c r="A5" s="106"/>
      <c r="B5" s="24"/>
      <c r="C5" s="25"/>
      <c r="D5" s="25"/>
      <c r="E5" s="25"/>
      <c r="F5" s="25"/>
      <c r="G5" s="25"/>
      <c r="H5" s="25"/>
      <c r="I5" s="24"/>
      <c r="J5" s="24"/>
      <c r="K5" s="106"/>
    </row>
    <row r="6" spans="1:11" ht="16.5" thickBot="1" x14ac:dyDescent="0.35">
      <c r="A6" s="106"/>
      <c r="B6" s="107" t="s">
        <v>3083</v>
      </c>
      <c r="C6" s="106"/>
      <c r="D6" s="106"/>
      <c r="E6" s="106"/>
      <c r="F6" s="106"/>
      <c r="G6" s="106"/>
      <c r="H6" s="106"/>
      <c r="I6" s="106"/>
      <c r="J6" s="106"/>
      <c r="K6" s="106"/>
    </row>
    <row r="7" spans="1:11" ht="21" x14ac:dyDescent="0.25">
      <c r="A7" s="106"/>
      <c r="B7" s="290"/>
      <c r="C7" s="291"/>
      <c r="D7" s="291"/>
      <c r="E7" s="291"/>
      <c r="F7" s="291"/>
      <c r="G7" s="291"/>
      <c r="H7" s="291"/>
      <c r="I7" s="292"/>
      <c r="J7" s="26"/>
      <c r="K7" s="106"/>
    </row>
    <row r="8" spans="1:11" ht="21" x14ac:dyDescent="0.25">
      <c r="A8" s="106"/>
      <c r="B8" s="293"/>
      <c r="C8" s="294"/>
      <c r="D8" s="294"/>
      <c r="E8" s="294"/>
      <c r="F8" s="294"/>
      <c r="G8" s="294"/>
      <c r="H8" s="294"/>
      <c r="I8" s="295"/>
      <c r="J8" s="26"/>
      <c r="K8" s="106"/>
    </row>
    <row r="9" spans="1:11" x14ac:dyDescent="0.25">
      <c r="A9" s="106"/>
      <c r="B9" s="293"/>
      <c r="C9" s="294"/>
      <c r="D9" s="294"/>
      <c r="E9" s="294"/>
      <c r="F9" s="294"/>
      <c r="G9" s="294"/>
      <c r="H9" s="294"/>
      <c r="I9" s="295"/>
      <c r="J9" s="27"/>
      <c r="K9" s="106"/>
    </row>
    <row r="10" spans="1:11" x14ac:dyDescent="0.25">
      <c r="A10" s="106"/>
      <c r="B10" s="293"/>
      <c r="C10" s="294"/>
      <c r="D10" s="294"/>
      <c r="E10" s="294"/>
      <c r="F10" s="294"/>
      <c r="G10" s="294"/>
      <c r="H10" s="294"/>
      <c r="I10" s="295"/>
      <c r="J10" s="27"/>
      <c r="K10" s="106"/>
    </row>
    <row r="11" spans="1:11" x14ac:dyDescent="0.25">
      <c r="A11" s="106"/>
      <c r="B11" s="293"/>
      <c r="C11" s="294"/>
      <c r="D11" s="294"/>
      <c r="E11" s="294"/>
      <c r="F11" s="294"/>
      <c r="G11" s="294"/>
      <c r="H11" s="294"/>
      <c r="I11" s="295"/>
      <c r="J11" s="27"/>
      <c r="K11" s="106"/>
    </row>
    <row r="12" spans="1:11" x14ac:dyDescent="0.25">
      <c r="A12" s="106"/>
      <c r="B12" s="293"/>
      <c r="C12" s="294"/>
      <c r="D12" s="294"/>
      <c r="E12" s="294"/>
      <c r="F12" s="294"/>
      <c r="G12" s="294"/>
      <c r="H12" s="294"/>
      <c r="I12" s="295"/>
      <c r="J12" s="27"/>
      <c r="K12" s="106"/>
    </row>
    <row r="13" spans="1:11" x14ac:dyDescent="0.25">
      <c r="A13" s="106"/>
      <c r="B13" s="293"/>
      <c r="C13" s="294"/>
      <c r="D13" s="294"/>
      <c r="E13" s="294"/>
      <c r="F13" s="294"/>
      <c r="G13" s="294"/>
      <c r="H13" s="294"/>
      <c r="I13" s="295"/>
      <c r="J13" s="27"/>
      <c r="K13" s="106"/>
    </row>
    <row r="14" spans="1:11" ht="13.15" thickBot="1" x14ac:dyDescent="0.3">
      <c r="A14" s="106"/>
      <c r="B14" s="296"/>
      <c r="C14" s="297"/>
      <c r="D14" s="297"/>
      <c r="E14" s="297"/>
      <c r="F14" s="297"/>
      <c r="G14" s="297"/>
      <c r="H14" s="297"/>
      <c r="I14" s="298"/>
      <c r="J14" s="27"/>
      <c r="K14" s="106"/>
    </row>
    <row r="15" spans="1:11" ht="16.149999999999999" x14ac:dyDescent="0.3">
      <c r="A15" s="106"/>
      <c r="B15" s="106"/>
      <c r="C15" s="106"/>
      <c r="D15" s="106"/>
      <c r="E15" s="288" t="s">
        <v>3084</v>
      </c>
      <c r="F15" s="288"/>
      <c r="G15" s="288"/>
      <c r="H15" s="288"/>
      <c r="I15" s="288"/>
      <c r="J15" s="114"/>
      <c r="K15" s="106"/>
    </row>
    <row r="16" spans="1:11" x14ac:dyDescent="0.2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1" ht="16.149999999999999" x14ac:dyDescent="0.3">
      <c r="A17" s="106"/>
      <c r="B17" s="28" t="s">
        <v>3085</v>
      </c>
      <c r="C17" s="29"/>
      <c r="D17" s="312"/>
      <c r="E17" s="312"/>
      <c r="F17" s="312"/>
      <c r="G17" s="312"/>
      <c r="H17" s="312"/>
      <c r="I17" s="312"/>
      <c r="J17" s="30"/>
      <c r="K17" s="106"/>
    </row>
    <row r="18" spans="1:11" ht="16.149999999999999" x14ac:dyDescent="0.3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6"/>
    </row>
    <row r="19" spans="1:11" ht="16.149999999999999" x14ac:dyDescent="0.3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6"/>
    </row>
    <row r="20" spans="1:11" ht="16.5" thickBot="1" x14ac:dyDescent="0.35">
      <c r="A20" s="106"/>
      <c r="B20" s="313" t="s">
        <v>3086</v>
      </c>
      <c r="C20" s="313"/>
      <c r="D20" s="313"/>
      <c r="E20" s="313"/>
      <c r="F20" s="313"/>
      <c r="G20" s="313"/>
      <c r="H20" s="313"/>
      <c r="I20" s="313"/>
      <c r="J20" s="116"/>
      <c r="K20" s="106"/>
    </row>
    <row r="21" spans="1:11" ht="21" x14ac:dyDescent="0.25">
      <c r="A21" s="106"/>
      <c r="B21" s="290"/>
      <c r="C21" s="291"/>
      <c r="D21" s="291"/>
      <c r="E21" s="291"/>
      <c r="F21" s="291"/>
      <c r="G21" s="291"/>
      <c r="H21" s="291"/>
      <c r="I21" s="292"/>
      <c r="J21" s="26"/>
      <c r="K21" s="106"/>
    </row>
    <row r="22" spans="1:11" ht="21" x14ac:dyDescent="0.25">
      <c r="A22" s="106"/>
      <c r="B22" s="293"/>
      <c r="C22" s="294"/>
      <c r="D22" s="294"/>
      <c r="E22" s="294"/>
      <c r="F22" s="294"/>
      <c r="G22" s="294"/>
      <c r="H22" s="294"/>
      <c r="I22" s="295"/>
      <c r="J22" s="26"/>
      <c r="K22" s="106"/>
    </row>
    <row r="23" spans="1:11" x14ac:dyDescent="0.25">
      <c r="A23" s="106"/>
      <c r="B23" s="293"/>
      <c r="C23" s="294"/>
      <c r="D23" s="294"/>
      <c r="E23" s="294"/>
      <c r="F23" s="294"/>
      <c r="G23" s="294"/>
      <c r="H23" s="294"/>
      <c r="I23" s="295"/>
      <c r="J23" s="27"/>
      <c r="K23" s="106"/>
    </row>
    <row r="24" spans="1:11" x14ac:dyDescent="0.25">
      <c r="A24" s="106"/>
      <c r="B24" s="293"/>
      <c r="C24" s="294"/>
      <c r="D24" s="294"/>
      <c r="E24" s="294"/>
      <c r="F24" s="294"/>
      <c r="G24" s="294"/>
      <c r="H24" s="294"/>
      <c r="I24" s="295"/>
      <c r="J24" s="27"/>
      <c r="K24" s="106"/>
    </row>
    <row r="25" spans="1:11" x14ac:dyDescent="0.25">
      <c r="A25" s="106"/>
      <c r="B25" s="293"/>
      <c r="C25" s="294"/>
      <c r="D25" s="294"/>
      <c r="E25" s="294"/>
      <c r="F25" s="294"/>
      <c r="G25" s="294"/>
      <c r="H25" s="294"/>
      <c r="I25" s="295"/>
      <c r="J25" s="27"/>
      <c r="K25" s="106"/>
    </row>
    <row r="26" spans="1:11" x14ac:dyDescent="0.25">
      <c r="A26" s="106"/>
      <c r="B26" s="293"/>
      <c r="C26" s="294"/>
      <c r="D26" s="294"/>
      <c r="E26" s="294"/>
      <c r="F26" s="294"/>
      <c r="G26" s="294"/>
      <c r="H26" s="294"/>
      <c r="I26" s="295"/>
      <c r="J26" s="27"/>
      <c r="K26" s="106"/>
    </row>
    <row r="27" spans="1:11" x14ac:dyDescent="0.25">
      <c r="A27" s="106"/>
      <c r="B27" s="293"/>
      <c r="C27" s="294"/>
      <c r="D27" s="294"/>
      <c r="E27" s="294"/>
      <c r="F27" s="294"/>
      <c r="G27" s="294"/>
      <c r="H27" s="294"/>
      <c r="I27" s="295"/>
      <c r="J27" s="27"/>
      <c r="K27" s="106"/>
    </row>
    <row r="28" spans="1:11" ht="13.15" thickBot="1" x14ac:dyDescent="0.3">
      <c r="A28" s="106"/>
      <c r="B28" s="296"/>
      <c r="C28" s="297"/>
      <c r="D28" s="297"/>
      <c r="E28" s="297"/>
      <c r="F28" s="297"/>
      <c r="G28" s="297"/>
      <c r="H28" s="297"/>
      <c r="I28" s="298"/>
      <c r="J28" s="27"/>
      <c r="K28" s="106"/>
    </row>
    <row r="29" spans="1:11" x14ac:dyDescent="0.25">
      <c r="A29" s="106"/>
      <c r="B29" s="31"/>
      <c r="C29" s="31"/>
      <c r="D29" s="31"/>
      <c r="E29" s="31"/>
      <c r="F29" s="31"/>
      <c r="G29" s="31"/>
      <c r="H29" s="106"/>
      <c r="I29" s="106"/>
      <c r="J29" s="106"/>
      <c r="K29" s="106"/>
    </row>
    <row r="30" spans="1:11" ht="16.149999999999999" x14ac:dyDescent="0.3">
      <c r="A30" s="106"/>
      <c r="B30" s="314" t="s">
        <v>3087</v>
      </c>
      <c r="C30" s="314"/>
      <c r="D30" s="314"/>
      <c r="E30" s="314"/>
      <c r="F30" s="314"/>
      <c r="G30" s="314"/>
      <c r="H30" s="314"/>
      <c r="I30" s="106"/>
      <c r="J30" s="106"/>
      <c r="K30" s="106"/>
    </row>
    <row r="31" spans="1:11" ht="16.149999999999999" x14ac:dyDescent="0.3">
      <c r="A31" s="106"/>
      <c r="B31" s="314" t="s">
        <v>3088</v>
      </c>
      <c r="C31" s="314"/>
      <c r="D31" s="314"/>
      <c r="E31" s="314"/>
      <c r="F31" s="314"/>
      <c r="G31" s="314"/>
      <c r="H31" s="314"/>
      <c r="I31" s="106"/>
      <c r="J31" s="106"/>
      <c r="K31" s="106"/>
    </row>
    <row r="32" spans="1:11" x14ac:dyDescent="0.25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1" x14ac:dyDescent="0.25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ht="16.5" thickBot="1" x14ac:dyDescent="0.35">
      <c r="A34" s="106"/>
      <c r="B34" s="299" t="s">
        <v>3089</v>
      </c>
      <c r="C34" s="299"/>
      <c r="D34" s="299"/>
      <c r="E34" s="299"/>
      <c r="F34" s="299"/>
      <c r="G34" s="299"/>
      <c r="H34" s="299"/>
      <c r="I34" s="299"/>
      <c r="J34" s="32"/>
      <c r="K34" s="106"/>
    </row>
    <row r="35" spans="1:11" ht="21" x14ac:dyDescent="0.25">
      <c r="A35" s="106"/>
      <c r="B35" s="300"/>
      <c r="C35" s="301"/>
      <c r="D35" s="301"/>
      <c r="E35" s="301"/>
      <c r="F35" s="301"/>
      <c r="G35" s="301"/>
      <c r="H35" s="301"/>
      <c r="I35" s="302"/>
      <c r="J35" s="33"/>
      <c r="K35" s="106"/>
    </row>
    <row r="36" spans="1:11" ht="21" x14ac:dyDescent="0.25">
      <c r="A36" s="106"/>
      <c r="B36" s="303"/>
      <c r="C36" s="304"/>
      <c r="D36" s="304"/>
      <c r="E36" s="304"/>
      <c r="F36" s="304"/>
      <c r="G36" s="304"/>
      <c r="H36" s="304"/>
      <c r="I36" s="305"/>
      <c r="J36" s="33"/>
      <c r="K36" s="106"/>
    </row>
    <row r="37" spans="1:11" ht="21" x14ac:dyDescent="0.25">
      <c r="A37" s="106"/>
      <c r="B37" s="306"/>
      <c r="C37" s="307"/>
      <c r="D37" s="307"/>
      <c r="E37" s="307"/>
      <c r="F37" s="307"/>
      <c r="G37" s="307"/>
      <c r="H37" s="307"/>
      <c r="I37" s="308"/>
      <c r="J37" s="33"/>
      <c r="K37" s="106"/>
    </row>
    <row r="38" spans="1:11" ht="21" x14ac:dyDescent="0.25">
      <c r="A38" s="106"/>
      <c r="B38" s="303"/>
      <c r="C38" s="304"/>
      <c r="D38" s="304"/>
      <c r="E38" s="304"/>
      <c r="F38" s="304"/>
      <c r="G38" s="304"/>
      <c r="H38" s="304"/>
      <c r="I38" s="305"/>
      <c r="J38" s="33"/>
      <c r="K38" s="106"/>
    </row>
    <row r="39" spans="1:11" ht="21" x14ac:dyDescent="0.25">
      <c r="A39" s="106"/>
      <c r="B39" s="306"/>
      <c r="C39" s="307"/>
      <c r="D39" s="307"/>
      <c r="E39" s="307"/>
      <c r="F39" s="307"/>
      <c r="G39" s="307"/>
      <c r="H39" s="307"/>
      <c r="I39" s="308"/>
      <c r="J39" s="33"/>
      <c r="K39" s="106"/>
    </row>
    <row r="40" spans="1:11" ht="21" x14ac:dyDescent="0.25">
      <c r="A40" s="106"/>
      <c r="B40" s="303"/>
      <c r="C40" s="304"/>
      <c r="D40" s="304"/>
      <c r="E40" s="304"/>
      <c r="F40" s="304"/>
      <c r="G40" s="304"/>
      <c r="H40" s="304"/>
      <c r="I40" s="305"/>
      <c r="J40" s="33"/>
      <c r="K40" s="106"/>
    </row>
    <row r="41" spans="1:11" ht="21" x14ac:dyDescent="0.25">
      <c r="A41" s="106"/>
      <c r="B41" s="306"/>
      <c r="C41" s="307"/>
      <c r="D41" s="307"/>
      <c r="E41" s="307"/>
      <c r="F41" s="307"/>
      <c r="G41" s="307"/>
      <c r="H41" s="307"/>
      <c r="I41" s="308"/>
      <c r="J41" s="33"/>
      <c r="K41" s="106"/>
    </row>
    <row r="42" spans="1:11" ht="21.4" thickBot="1" x14ac:dyDescent="0.3">
      <c r="A42" s="106"/>
      <c r="B42" s="309"/>
      <c r="C42" s="310"/>
      <c r="D42" s="310"/>
      <c r="E42" s="310"/>
      <c r="F42" s="310"/>
      <c r="G42" s="310"/>
      <c r="H42" s="310"/>
      <c r="I42" s="311"/>
      <c r="J42" s="33"/>
      <c r="K42" s="106"/>
    </row>
    <row r="43" spans="1:11" ht="16.149999999999999" x14ac:dyDescent="0.3">
      <c r="A43" s="106"/>
      <c r="B43" s="106"/>
      <c r="C43" s="287" t="s">
        <v>3090</v>
      </c>
      <c r="D43" s="287"/>
      <c r="E43" s="287"/>
      <c r="F43" s="287"/>
      <c r="G43" s="287"/>
      <c r="H43" s="287"/>
      <c r="I43" s="287"/>
      <c r="J43" s="113"/>
      <c r="K43" s="106"/>
    </row>
    <row r="44" spans="1:11" ht="16.149999999999999" x14ac:dyDescent="0.3">
      <c r="A44" s="106"/>
      <c r="B44" s="106"/>
      <c r="C44" s="106"/>
      <c r="D44" s="106"/>
      <c r="E44" s="288" t="s">
        <v>3084</v>
      </c>
      <c r="F44" s="288"/>
      <c r="G44" s="288"/>
      <c r="H44" s="288"/>
      <c r="I44" s="288"/>
      <c r="J44" s="114"/>
      <c r="K44" s="106"/>
    </row>
    <row r="45" spans="1:11" ht="16.149999999999999" x14ac:dyDescent="0.3">
      <c r="A45" s="106"/>
      <c r="B45" s="289" t="s">
        <v>3091</v>
      </c>
      <c r="C45" s="289"/>
      <c r="D45" s="289"/>
      <c r="E45" s="289"/>
      <c r="F45" s="289"/>
      <c r="G45" s="289"/>
      <c r="H45" s="289"/>
      <c r="I45" s="106"/>
      <c r="J45" s="106"/>
      <c r="K45" s="106"/>
    </row>
    <row r="46" spans="1:11" x14ac:dyDescent="0.25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1:11" x14ac:dyDescent="0.25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1:11" x14ac:dyDescent="0.25">
      <c r="A48" s="106"/>
      <c r="B48" s="106"/>
      <c r="C48" s="106"/>
      <c r="D48" s="106"/>
      <c r="E48" s="106"/>
      <c r="F48" s="106"/>
      <c r="G48" s="106"/>
      <c r="H48" s="106"/>
      <c r="I48" s="106"/>
      <c r="J48" s="106"/>
      <c r="K48" s="106"/>
    </row>
    <row r="49" spans="1:11" x14ac:dyDescent="0.25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</row>
    <row r="50" spans="1:11" x14ac:dyDescent="0.25">
      <c r="A50" s="106"/>
      <c r="B50" s="106"/>
      <c r="C50" s="106"/>
      <c r="D50" s="106"/>
      <c r="E50" s="106"/>
      <c r="F50" s="106"/>
      <c r="G50" s="106"/>
      <c r="H50" s="106"/>
      <c r="I50" s="106"/>
      <c r="J50" s="106"/>
      <c r="K50" s="106"/>
    </row>
    <row r="51" spans="1:11" x14ac:dyDescent="0.25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x14ac:dyDescent="0.25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11" x14ac:dyDescent="0.25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ht="21" x14ac:dyDescent="0.4">
      <c r="A54" s="315" t="s">
        <v>3208</v>
      </c>
      <c r="B54" s="315"/>
      <c r="C54" s="315"/>
      <c r="D54" s="315"/>
      <c r="E54" s="315"/>
      <c r="F54" s="315"/>
      <c r="G54" s="315"/>
      <c r="H54" s="315"/>
      <c r="I54" s="315"/>
      <c r="J54" s="315"/>
    </row>
    <row r="55" spans="1:11" ht="21" x14ac:dyDescent="0.4">
      <c r="A55" s="315" t="s">
        <v>3081</v>
      </c>
      <c r="B55" s="315"/>
      <c r="C55" s="315"/>
      <c r="D55" s="315"/>
      <c r="E55" s="315"/>
      <c r="F55" s="315"/>
      <c r="G55" s="315"/>
      <c r="H55" s="315"/>
      <c r="I55" s="315"/>
      <c r="J55" s="315"/>
    </row>
    <row r="56" spans="1:11" x14ac:dyDescent="0.25">
      <c r="A56" s="106"/>
      <c r="B56" s="106"/>
      <c r="C56" s="106"/>
      <c r="D56" s="106"/>
      <c r="E56" s="106"/>
      <c r="F56" s="106"/>
      <c r="G56" s="106"/>
      <c r="H56" s="106"/>
      <c r="I56" s="106"/>
      <c r="J56" s="106"/>
    </row>
    <row r="57" spans="1:11" ht="21" x14ac:dyDescent="0.4">
      <c r="A57" s="106"/>
      <c r="B57" s="24"/>
      <c r="C57" s="286" t="s">
        <v>3082</v>
      </c>
      <c r="D57" s="286"/>
      <c r="E57" s="286" t="str">
        <f>IF(基本情報登録!$D$10="","",基本情報登録!$D$10&amp;"B")</f>
        <v>九州大学B</v>
      </c>
      <c r="F57" s="286"/>
      <c r="G57" s="286"/>
      <c r="H57" s="286"/>
      <c r="I57" s="24"/>
      <c r="J57" s="24"/>
    </row>
    <row r="58" spans="1:11" ht="21" x14ac:dyDescent="0.4">
      <c r="A58" s="106"/>
      <c r="B58" s="24"/>
      <c r="C58" s="25"/>
      <c r="D58" s="25"/>
      <c r="E58" s="25"/>
      <c r="F58" s="25"/>
      <c r="G58" s="25"/>
      <c r="H58" s="25"/>
      <c r="I58" s="24"/>
      <c r="J58" s="24"/>
    </row>
    <row r="59" spans="1:11" ht="16.5" thickBot="1" x14ac:dyDescent="0.35">
      <c r="A59" s="106"/>
      <c r="B59" s="107" t="s">
        <v>3083</v>
      </c>
      <c r="C59" s="106"/>
      <c r="D59" s="106"/>
      <c r="E59" s="106"/>
      <c r="F59" s="106"/>
      <c r="G59" s="106"/>
      <c r="H59" s="106"/>
      <c r="I59" s="106"/>
      <c r="J59" s="106"/>
    </row>
    <row r="60" spans="1:11" ht="21" x14ac:dyDescent="0.25">
      <c r="A60" s="106"/>
      <c r="B60" s="290"/>
      <c r="C60" s="291"/>
      <c r="D60" s="291"/>
      <c r="E60" s="291"/>
      <c r="F60" s="291"/>
      <c r="G60" s="291"/>
      <c r="H60" s="291"/>
      <c r="I60" s="292"/>
      <c r="J60" s="26"/>
    </row>
    <row r="61" spans="1:11" ht="21" x14ac:dyDescent="0.25">
      <c r="A61" s="106"/>
      <c r="B61" s="293"/>
      <c r="C61" s="294"/>
      <c r="D61" s="294"/>
      <c r="E61" s="294"/>
      <c r="F61" s="294"/>
      <c r="G61" s="294"/>
      <c r="H61" s="294"/>
      <c r="I61" s="295"/>
      <c r="J61" s="26"/>
    </row>
    <row r="62" spans="1:11" x14ac:dyDescent="0.25">
      <c r="A62" s="106"/>
      <c r="B62" s="293"/>
      <c r="C62" s="294"/>
      <c r="D62" s="294"/>
      <c r="E62" s="294"/>
      <c r="F62" s="294"/>
      <c r="G62" s="294"/>
      <c r="H62" s="294"/>
      <c r="I62" s="295"/>
      <c r="J62" s="27"/>
    </row>
    <row r="63" spans="1:11" x14ac:dyDescent="0.25">
      <c r="A63" s="106"/>
      <c r="B63" s="293"/>
      <c r="C63" s="294"/>
      <c r="D63" s="294"/>
      <c r="E63" s="294"/>
      <c r="F63" s="294"/>
      <c r="G63" s="294"/>
      <c r="H63" s="294"/>
      <c r="I63" s="295"/>
      <c r="J63" s="27"/>
    </row>
    <row r="64" spans="1:11" x14ac:dyDescent="0.25">
      <c r="A64" s="106"/>
      <c r="B64" s="293"/>
      <c r="C64" s="294"/>
      <c r="D64" s="294"/>
      <c r="E64" s="294"/>
      <c r="F64" s="294"/>
      <c r="G64" s="294"/>
      <c r="H64" s="294"/>
      <c r="I64" s="295"/>
      <c r="J64" s="27"/>
    </row>
    <row r="65" spans="1:10" x14ac:dyDescent="0.25">
      <c r="A65" s="106"/>
      <c r="B65" s="293"/>
      <c r="C65" s="294"/>
      <c r="D65" s="294"/>
      <c r="E65" s="294"/>
      <c r="F65" s="294"/>
      <c r="G65" s="294"/>
      <c r="H65" s="294"/>
      <c r="I65" s="295"/>
      <c r="J65" s="27"/>
    </row>
    <row r="66" spans="1:10" x14ac:dyDescent="0.25">
      <c r="A66" s="106"/>
      <c r="B66" s="293"/>
      <c r="C66" s="294"/>
      <c r="D66" s="294"/>
      <c r="E66" s="294"/>
      <c r="F66" s="294"/>
      <c r="G66" s="294"/>
      <c r="H66" s="294"/>
      <c r="I66" s="295"/>
      <c r="J66" s="27"/>
    </row>
    <row r="67" spans="1:10" ht="13.15" thickBot="1" x14ac:dyDescent="0.3">
      <c r="A67" s="106"/>
      <c r="B67" s="296"/>
      <c r="C67" s="297"/>
      <c r="D67" s="297"/>
      <c r="E67" s="297"/>
      <c r="F67" s="297"/>
      <c r="G67" s="297"/>
      <c r="H67" s="297"/>
      <c r="I67" s="298"/>
      <c r="J67" s="27"/>
    </row>
    <row r="68" spans="1:10" ht="16.149999999999999" x14ac:dyDescent="0.3">
      <c r="A68" s="106"/>
      <c r="B68" s="106"/>
      <c r="C68" s="106"/>
      <c r="D68" s="106"/>
      <c r="E68" s="288" t="s">
        <v>3084</v>
      </c>
      <c r="F68" s="288"/>
      <c r="G68" s="288"/>
      <c r="H68" s="288"/>
      <c r="I68" s="288"/>
      <c r="J68" s="114"/>
    </row>
    <row r="69" spans="1:10" x14ac:dyDescent="0.25">
      <c r="A69" s="106"/>
      <c r="B69" s="106"/>
      <c r="C69" s="106"/>
      <c r="D69" s="106"/>
      <c r="E69" s="106"/>
      <c r="F69" s="106"/>
      <c r="G69" s="106"/>
      <c r="H69" s="106"/>
      <c r="I69" s="106"/>
      <c r="J69" s="106"/>
    </row>
    <row r="70" spans="1:10" ht="16.149999999999999" x14ac:dyDescent="0.3">
      <c r="A70" s="106"/>
      <c r="B70" s="28" t="s">
        <v>3085</v>
      </c>
      <c r="C70" s="29"/>
      <c r="D70" s="312"/>
      <c r="E70" s="312"/>
      <c r="F70" s="312"/>
      <c r="G70" s="312"/>
      <c r="H70" s="312"/>
      <c r="I70" s="312"/>
      <c r="J70" s="30"/>
    </row>
    <row r="71" spans="1:10" ht="16.149999999999999" x14ac:dyDescent="0.3">
      <c r="A71" s="106"/>
      <c r="B71" s="107"/>
      <c r="C71" s="107"/>
      <c r="D71" s="107"/>
      <c r="E71" s="107"/>
      <c r="F71" s="107"/>
      <c r="G71" s="107"/>
      <c r="H71" s="107"/>
      <c r="I71" s="107"/>
      <c r="J71" s="107"/>
    </row>
    <row r="72" spans="1:10" ht="16.149999999999999" x14ac:dyDescent="0.3">
      <c r="A72" s="106"/>
      <c r="B72" s="107"/>
      <c r="C72" s="107"/>
      <c r="D72" s="107"/>
      <c r="E72" s="107"/>
      <c r="F72" s="107"/>
      <c r="G72" s="107"/>
      <c r="H72" s="107"/>
      <c r="I72" s="107"/>
      <c r="J72" s="107"/>
    </row>
    <row r="73" spans="1:10" ht="16.5" thickBot="1" x14ac:dyDescent="0.35">
      <c r="A73" s="106"/>
      <c r="B73" s="313" t="s">
        <v>3086</v>
      </c>
      <c r="C73" s="313"/>
      <c r="D73" s="313"/>
      <c r="E73" s="313"/>
      <c r="F73" s="313"/>
      <c r="G73" s="313"/>
      <c r="H73" s="313"/>
      <c r="I73" s="313"/>
      <c r="J73" s="116"/>
    </row>
    <row r="74" spans="1:10" ht="21" x14ac:dyDescent="0.25">
      <c r="A74" s="106"/>
      <c r="B74" s="290"/>
      <c r="C74" s="291"/>
      <c r="D74" s="291"/>
      <c r="E74" s="291"/>
      <c r="F74" s="291"/>
      <c r="G74" s="291"/>
      <c r="H74" s="291"/>
      <c r="I74" s="292"/>
      <c r="J74" s="26"/>
    </row>
    <row r="75" spans="1:10" ht="21" x14ac:dyDescent="0.25">
      <c r="A75" s="106"/>
      <c r="B75" s="293"/>
      <c r="C75" s="294"/>
      <c r="D75" s="294"/>
      <c r="E75" s="294"/>
      <c r="F75" s="294"/>
      <c r="G75" s="294"/>
      <c r="H75" s="294"/>
      <c r="I75" s="295"/>
      <c r="J75" s="26"/>
    </row>
    <row r="76" spans="1:10" x14ac:dyDescent="0.25">
      <c r="A76" s="106"/>
      <c r="B76" s="293"/>
      <c r="C76" s="294"/>
      <c r="D76" s="294"/>
      <c r="E76" s="294"/>
      <c r="F76" s="294"/>
      <c r="G76" s="294"/>
      <c r="H76" s="294"/>
      <c r="I76" s="295"/>
      <c r="J76" s="27"/>
    </row>
    <row r="77" spans="1:10" x14ac:dyDescent="0.25">
      <c r="A77" s="106"/>
      <c r="B77" s="293"/>
      <c r="C77" s="294"/>
      <c r="D77" s="294"/>
      <c r="E77" s="294"/>
      <c r="F77" s="294"/>
      <c r="G77" s="294"/>
      <c r="H77" s="294"/>
      <c r="I77" s="295"/>
      <c r="J77" s="27"/>
    </row>
    <row r="78" spans="1:10" x14ac:dyDescent="0.25">
      <c r="A78" s="106"/>
      <c r="B78" s="293"/>
      <c r="C78" s="294"/>
      <c r="D78" s="294"/>
      <c r="E78" s="294"/>
      <c r="F78" s="294"/>
      <c r="G78" s="294"/>
      <c r="H78" s="294"/>
      <c r="I78" s="295"/>
      <c r="J78" s="27"/>
    </row>
    <row r="79" spans="1:10" x14ac:dyDescent="0.25">
      <c r="A79" s="106"/>
      <c r="B79" s="293"/>
      <c r="C79" s="294"/>
      <c r="D79" s="294"/>
      <c r="E79" s="294"/>
      <c r="F79" s="294"/>
      <c r="G79" s="294"/>
      <c r="H79" s="294"/>
      <c r="I79" s="295"/>
      <c r="J79" s="27"/>
    </row>
    <row r="80" spans="1:10" x14ac:dyDescent="0.25">
      <c r="A80" s="106"/>
      <c r="B80" s="293"/>
      <c r="C80" s="294"/>
      <c r="D80" s="294"/>
      <c r="E80" s="294"/>
      <c r="F80" s="294"/>
      <c r="G80" s="294"/>
      <c r="H80" s="294"/>
      <c r="I80" s="295"/>
      <c r="J80" s="27"/>
    </row>
    <row r="81" spans="1:10" ht="13.15" thickBot="1" x14ac:dyDescent="0.3">
      <c r="A81" s="106"/>
      <c r="B81" s="296"/>
      <c r="C81" s="297"/>
      <c r="D81" s="297"/>
      <c r="E81" s="297"/>
      <c r="F81" s="297"/>
      <c r="G81" s="297"/>
      <c r="H81" s="297"/>
      <c r="I81" s="298"/>
      <c r="J81" s="27"/>
    </row>
    <row r="82" spans="1:10" x14ac:dyDescent="0.25">
      <c r="A82" s="106"/>
      <c r="B82" s="31"/>
      <c r="C82" s="31"/>
      <c r="D82" s="31"/>
      <c r="E82" s="31"/>
      <c r="F82" s="31"/>
      <c r="G82" s="31"/>
      <c r="H82" s="106"/>
      <c r="I82" s="106"/>
      <c r="J82" s="106"/>
    </row>
    <row r="83" spans="1:10" ht="16.149999999999999" x14ac:dyDescent="0.3">
      <c r="A83" s="106"/>
      <c r="B83" s="314" t="s">
        <v>3087</v>
      </c>
      <c r="C83" s="314"/>
      <c r="D83" s="314"/>
      <c r="E83" s="314"/>
      <c r="F83" s="314"/>
      <c r="G83" s="314"/>
      <c r="H83" s="314"/>
      <c r="I83" s="106"/>
      <c r="J83" s="106"/>
    </row>
    <row r="84" spans="1:10" ht="16.149999999999999" x14ac:dyDescent="0.3">
      <c r="A84" s="106"/>
      <c r="B84" s="314" t="s">
        <v>3088</v>
      </c>
      <c r="C84" s="314"/>
      <c r="D84" s="314"/>
      <c r="E84" s="314"/>
      <c r="F84" s="314"/>
      <c r="G84" s="314"/>
      <c r="H84" s="314"/>
      <c r="I84" s="106"/>
      <c r="J84" s="106"/>
    </row>
    <row r="85" spans="1:10" x14ac:dyDescent="0.25">
      <c r="A85" s="106"/>
      <c r="B85" s="106"/>
      <c r="C85" s="106"/>
      <c r="D85" s="106"/>
      <c r="E85" s="106"/>
      <c r="F85" s="106"/>
      <c r="G85" s="106"/>
      <c r="H85" s="106"/>
      <c r="I85" s="106"/>
      <c r="J85" s="106"/>
    </row>
    <row r="86" spans="1:10" x14ac:dyDescent="0.25">
      <c r="A86" s="106"/>
      <c r="B86" s="106"/>
      <c r="C86" s="106"/>
      <c r="D86" s="106"/>
      <c r="E86" s="106"/>
      <c r="F86" s="106"/>
      <c r="G86" s="106"/>
      <c r="H86" s="106"/>
      <c r="I86" s="106"/>
      <c r="J86" s="106"/>
    </row>
    <row r="87" spans="1:10" ht="16.5" thickBot="1" x14ac:dyDescent="0.35">
      <c r="A87" s="106"/>
      <c r="B87" s="299" t="s">
        <v>3089</v>
      </c>
      <c r="C87" s="299"/>
      <c r="D87" s="299"/>
      <c r="E87" s="299"/>
      <c r="F87" s="299"/>
      <c r="G87" s="299"/>
      <c r="H87" s="299"/>
      <c r="I87" s="299"/>
      <c r="J87" s="32"/>
    </row>
    <row r="88" spans="1:10" ht="21" x14ac:dyDescent="0.25">
      <c r="A88" s="106"/>
      <c r="B88" s="300"/>
      <c r="C88" s="301"/>
      <c r="D88" s="301"/>
      <c r="E88" s="301"/>
      <c r="F88" s="301"/>
      <c r="G88" s="301"/>
      <c r="H88" s="301"/>
      <c r="I88" s="302"/>
      <c r="J88" s="33"/>
    </row>
    <row r="89" spans="1:10" ht="21" x14ac:dyDescent="0.25">
      <c r="A89" s="106"/>
      <c r="B89" s="303"/>
      <c r="C89" s="304"/>
      <c r="D89" s="304"/>
      <c r="E89" s="304"/>
      <c r="F89" s="304"/>
      <c r="G89" s="304"/>
      <c r="H89" s="304"/>
      <c r="I89" s="305"/>
      <c r="J89" s="33"/>
    </row>
    <row r="90" spans="1:10" ht="21" x14ac:dyDescent="0.25">
      <c r="A90" s="106"/>
      <c r="B90" s="306"/>
      <c r="C90" s="307"/>
      <c r="D90" s="307"/>
      <c r="E90" s="307"/>
      <c r="F90" s="307"/>
      <c r="G90" s="307"/>
      <c r="H90" s="307"/>
      <c r="I90" s="308"/>
      <c r="J90" s="33"/>
    </row>
    <row r="91" spans="1:10" ht="21" x14ac:dyDescent="0.25">
      <c r="A91" s="106"/>
      <c r="B91" s="303"/>
      <c r="C91" s="304"/>
      <c r="D91" s="304"/>
      <c r="E91" s="304"/>
      <c r="F91" s="304"/>
      <c r="G91" s="304"/>
      <c r="H91" s="304"/>
      <c r="I91" s="305"/>
      <c r="J91" s="33"/>
    </row>
    <row r="92" spans="1:10" ht="21" x14ac:dyDescent="0.25">
      <c r="A92" s="106"/>
      <c r="B92" s="306"/>
      <c r="C92" s="307"/>
      <c r="D92" s="307"/>
      <c r="E92" s="307"/>
      <c r="F92" s="307"/>
      <c r="G92" s="307"/>
      <c r="H92" s="307"/>
      <c r="I92" s="308"/>
      <c r="J92" s="33"/>
    </row>
    <row r="93" spans="1:10" ht="21" x14ac:dyDescent="0.25">
      <c r="A93" s="106"/>
      <c r="B93" s="303"/>
      <c r="C93" s="304"/>
      <c r="D93" s="304"/>
      <c r="E93" s="304"/>
      <c r="F93" s="304"/>
      <c r="G93" s="304"/>
      <c r="H93" s="304"/>
      <c r="I93" s="305"/>
      <c r="J93" s="33"/>
    </row>
    <row r="94" spans="1:10" ht="21" x14ac:dyDescent="0.25">
      <c r="A94" s="106"/>
      <c r="B94" s="306"/>
      <c r="C94" s="307"/>
      <c r="D94" s="307"/>
      <c r="E94" s="307"/>
      <c r="F94" s="307"/>
      <c r="G94" s="307"/>
      <c r="H94" s="307"/>
      <c r="I94" s="308"/>
      <c r="J94" s="33"/>
    </row>
    <row r="95" spans="1:10" ht="21.4" thickBot="1" x14ac:dyDescent="0.3">
      <c r="A95" s="106"/>
      <c r="B95" s="309"/>
      <c r="C95" s="310"/>
      <c r="D95" s="310"/>
      <c r="E95" s="310"/>
      <c r="F95" s="310"/>
      <c r="G95" s="310"/>
      <c r="H95" s="310"/>
      <c r="I95" s="311"/>
      <c r="J95" s="33"/>
    </row>
    <row r="96" spans="1:10" ht="16.149999999999999" x14ac:dyDescent="0.3">
      <c r="A96" s="106"/>
      <c r="B96" s="106"/>
      <c r="C96" s="287" t="s">
        <v>3090</v>
      </c>
      <c r="D96" s="287"/>
      <c r="E96" s="287"/>
      <c r="F96" s="287"/>
      <c r="G96" s="287"/>
      <c r="H96" s="287"/>
      <c r="I96" s="287"/>
      <c r="J96" s="113"/>
    </row>
    <row r="97" spans="1:10" ht="16.149999999999999" x14ac:dyDescent="0.3">
      <c r="A97" s="106"/>
      <c r="B97" s="106"/>
      <c r="C97" s="106"/>
      <c r="D97" s="106"/>
      <c r="E97" s="288" t="s">
        <v>3084</v>
      </c>
      <c r="F97" s="288"/>
      <c r="G97" s="288"/>
      <c r="H97" s="288"/>
      <c r="I97" s="288"/>
      <c r="J97" s="114"/>
    </row>
    <row r="98" spans="1:10" ht="16.149999999999999" x14ac:dyDescent="0.3">
      <c r="A98" s="106"/>
      <c r="B98" s="289" t="s">
        <v>3091</v>
      </c>
      <c r="C98" s="289"/>
      <c r="D98" s="289"/>
      <c r="E98" s="289"/>
      <c r="F98" s="289"/>
      <c r="G98" s="289"/>
      <c r="H98" s="289"/>
      <c r="I98" s="106"/>
      <c r="J98" s="106"/>
    </row>
    <row r="107" spans="1:10" ht="21" x14ac:dyDescent="0.4">
      <c r="A107" s="315" t="s">
        <v>3208</v>
      </c>
      <c r="B107" s="315"/>
      <c r="C107" s="315"/>
      <c r="D107" s="315"/>
      <c r="E107" s="315"/>
      <c r="F107" s="315"/>
      <c r="G107" s="315"/>
      <c r="H107" s="315"/>
      <c r="I107" s="315"/>
      <c r="J107" s="315"/>
    </row>
    <row r="108" spans="1:10" ht="21" x14ac:dyDescent="0.4">
      <c r="A108" s="315" t="s">
        <v>3081</v>
      </c>
      <c r="B108" s="315"/>
      <c r="C108" s="315"/>
      <c r="D108" s="315"/>
      <c r="E108" s="315"/>
      <c r="F108" s="315"/>
      <c r="G108" s="315"/>
      <c r="H108" s="315"/>
      <c r="I108" s="315"/>
      <c r="J108" s="315"/>
    </row>
    <row r="109" spans="1:10" x14ac:dyDescent="0.25">
      <c r="A109" s="106"/>
      <c r="B109" s="106"/>
      <c r="C109" s="106"/>
      <c r="D109" s="106"/>
      <c r="E109" s="106"/>
      <c r="F109" s="106"/>
      <c r="G109" s="106"/>
      <c r="H109" s="106"/>
      <c r="I109" s="106"/>
      <c r="J109" s="106"/>
    </row>
    <row r="110" spans="1:10" ht="21" x14ac:dyDescent="0.4">
      <c r="A110" s="106"/>
      <c r="B110" s="24"/>
      <c r="C110" s="286" t="s">
        <v>3082</v>
      </c>
      <c r="D110" s="286"/>
      <c r="E110" s="286" t="str">
        <f>IF(基本情報登録!$D$10="","",基本情報登録!$D$10&amp;"C")</f>
        <v>九州大学C</v>
      </c>
      <c r="F110" s="286"/>
      <c r="G110" s="286"/>
      <c r="H110" s="286"/>
      <c r="I110" s="24"/>
      <c r="J110" s="24"/>
    </row>
    <row r="111" spans="1:10" ht="21" x14ac:dyDescent="0.4">
      <c r="A111" s="106"/>
      <c r="B111" s="24"/>
      <c r="C111" s="25"/>
      <c r="D111" s="25"/>
      <c r="E111" s="25"/>
      <c r="F111" s="25"/>
      <c r="G111" s="25"/>
      <c r="H111" s="25"/>
      <c r="I111" s="24"/>
      <c r="J111" s="24"/>
    </row>
    <row r="112" spans="1:10" ht="16.5" thickBot="1" x14ac:dyDescent="0.35">
      <c r="A112" s="106"/>
      <c r="B112" s="107" t="s">
        <v>3083</v>
      </c>
      <c r="C112" s="106"/>
      <c r="D112" s="106"/>
      <c r="E112" s="106"/>
      <c r="F112" s="106"/>
      <c r="G112" s="106"/>
      <c r="H112" s="106"/>
      <c r="I112" s="106"/>
      <c r="J112" s="106"/>
    </row>
    <row r="113" spans="1:10" ht="21" x14ac:dyDescent="0.25">
      <c r="A113" s="106"/>
      <c r="B113" s="290"/>
      <c r="C113" s="291"/>
      <c r="D113" s="291"/>
      <c r="E113" s="291"/>
      <c r="F113" s="291"/>
      <c r="G113" s="291"/>
      <c r="H113" s="291"/>
      <c r="I113" s="292"/>
      <c r="J113" s="26"/>
    </row>
    <row r="114" spans="1:10" ht="21" x14ac:dyDescent="0.25">
      <c r="A114" s="106"/>
      <c r="B114" s="293"/>
      <c r="C114" s="294"/>
      <c r="D114" s="294"/>
      <c r="E114" s="294"/>
      <c r="F114" s="294"/>
      <c r="G114" s="294"/>
      <c r="H114" s="294"/>
      <c r="I114" s="295"/>
      <c r="J114" s="26"/>
    </row>
    <row r="115" spans="1:10" x14ac:dyDescent="0.25">
      <c r="A115" s="106"/>
      <c r="B115" s="293"/>
      <c r="C115" s="294"/>
      <c r="D115" s="294"/>
      <c r="E115" s="294"/>
      <c r="F115" s="294"/>
      <c r="G115" s="294"/>
      <c r="H115" s="294"/>
      <c r="I115" s="295"/>
      <c r="J115" s="27"/>
    </row>
    <row r="116" spans="1:10" x14ac:dyDescent="0.25">
      <c r="A116" s="106"/>
      <c r="B116" s="293"/>
      <c r="C116" s="294"/>
      <c r="D116" s="294"/>
      <c r="E116" s="294"/>
      <c r="F116" s="294"/>
      <c r="G116" s="294"/>
      <c r="H116" s="294"/>
      <c r="I116" s="295"/>
      <c r="J116" s="27"/>
    </row>
    <row r="117" spans="1:10" x14ac:dyDescent="0.25">
      <c r="A117" s="106"/>
      <c r="B117" s="293"/>
      <c r="C117" s="294"/>
      <c r="D117" s="294"/>
      <c r="E117" s="294"/>
      <c r="F117" s="294"/>
      <c r="G117" s="294"/>
      <c r="H117" s="294"/>
      <c r="I117" s="295"/>
      <c r="J117" s="27"/>
    </row>
    <row r="118" spans="1:10" x14ac:dyDescent="0.25">
      <c r="A118" s="106"/>
      <c r="B118" s="293"/>
      <c r="C118" s="294"/>
      <c r="D118" s="294"/>
      <c r="E118" s="294"/>
      <c r="F118" s="294"/>
      <c r="G118" s="294"/>
      <c r="H118" s="294"/>
      <c r="I118" s="295"/>
      <c r="J118" s="27"/>
    </row>
    <row r="119" spans="1:10" x14ac:dyDescent="0.25">
      <c r="A119" s="106"/>
      <c r="B119" s="293"/>
      <c r="C119" s="294"/>
      <c r="D119" s="294"/>
      <c r="E119" s="294"/>
      <c r="F119" s="294"/>
      <c r="G119" s="294"/>
      <c r="H119" s="294"/>
      <c r="I119" s="295"/>
      <c r="J119" s="27"/>
    </row>
    <row r="120" spans="1:10" ht="13.15" thickBot="1" x14ac:dyDescent="0.3">
      <c r="A120" s="106"/>
      <c r="B120" s="296"/>
      <c r="C120" s="297"/>
      <c r="D120" s="297"/>
      <c r="E120" s="297"/>
      <c r="F120" s="297"/>
      <c r="G120" s="297"/>
      <c r="H120" s="297"/>
      <c r="I120" s="298"/>
      <c r="J120" s="27"/>
    </row>
    <row r="121" spans="1:10" ht="16.149999999999999" x14ac:dyDescent="0.3">
      <c r="A121" s="106"/>
      <c r="B121" s="106"/>
      <c r="C121" s="106"/>
      <c r="D121" s="106"/>
      <c r="E121" s="288" t="s">
        <v>3084</v>
      </c>
      <c r="F121" s="288"/>
      <c r="G121" s="288"/>
      <c r="H121" s="288"/>
      <c r="I121" s="288"/>
      <c r="J121" s="114"/>
    </row>
    <row r="122" spans="1:10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</row>
    <row r="123" spans="1:10" ht="16.149999999999999" x14ac:dyDescent="0.3">
      <c r="A123" s="106"/>
      <c r="B123" s="28" t="s">
        <v>3085</v>
      </c>
      <c r="C123" s="29"/>
      <c r="D123" s="312"/>
      <c r="E123" s="312"/>
      <c r="F123" s="312"/>
      <c r="G123" s="312"/>
      <c r="H123" s="312"/>
      <c r="I123" s="312"/>
      <c r="J123" s="30"/>
    </row>
    <row r="124" spans="1:10" ht="16.149999999999999" x14ac:dyDescent="0.3">
      <c r="A124" s="106"/>
      <c r="B124" s="107"/>
      <c r="C124" s="107"/>
      <c r="D124" s="107"/>
      <c r="E124" s="107"/>
      <c r="F124" s="107"/>
      <c r="G124" s="107"/>
      <c r="H124" s="107"/>
      <c r="I124" s="107"/>
      <c r="J124" s="107"/>
    </row>
    <row r="125" spans="1:10" ht="16.149999999999999" x14ac:dyDescent="0.3">
      <c r="A125" s="106"/>
      <c r="B125" s="107"/>
      <c r="C125" s="107"/>
      <c r="D125" s="107"/>
      <c r="E125" s="107"/>
      <c r="F125" s="107"/>
      <c r="G125" s="107"/>
      <c r="H125" s="107"/>
      <c r="I125" s="107"/>
      <c r="J125" s="107"/>
    </row>
    <row r="126" spans="1:10" ht="16.5" thickBot="1" x14ac:dyDescent="0.35">
      <c r="A126" s="106"/>
      <c r="B126" s="313" t="s">
        <v>3086</v>
      </c>
      <c r="C126" s="313"/>
      <c r="D126" s="313"/>
      <c r="E126" s="313"/>
      <c r="F126" s="313"/>
      <c r="G126" s="313"/>
      <c r="H126" s="313"/>
      <c r="I126" s="313"/>
      <c r="J126" s="116"/>
    </row>
    <row r="127" spans="1:10" ht="21" x14ac:dyDescent="0.25">
      <c r="A127" s="106"/>
      <c r="B127" s="290"/>
      <c r="C127" s="291"/>
      <c r="D127" s="291"/>
      <c r="E127" s="291"/>
      <c r="F127" s="291"/>
      <c r="G127" s="291"/>
      <c r="H127" s="291"/>
      <c r="I127" s="292"/>
      <c r="J127" s="26"/>
    </row>
    <row r="128" spans="1:10" ht="21" x14ac:dyDescent="0.25">
      <c r="A128" s="106"/>
      <c r="B128" s="293"/>
      <c r="C128" s="294"/>
      <c r="D128" s="294"/>
      <c r="E128" s="294"/>
      <c r="F128" s="294"/>
      <c r="G128" s="294"/>
      <c r="H128" s="294"/>
      <c r="I128" s="295"/>
      <c r="J128" s="26"/>
    </row>
    <row r="129" spans="1:10" x14ac:dyDescent="0.25">
      <c r="A129" s="106"/>
      <c r="B129" s="293"/>
      <c r="C129" s="294"/>
      <c r="D129" s="294"/>
      <c r="E129" s="294"/>
      <c r="F129" s="294"/>
      <c r="G129" s="294"/>
      <c r="H129" s="294"/>
      <c r="I129" s="295"/>
      <c r="J129" s="27"/>
    </row>
    <row r="130" spans="1:10" x14ac:dyDescent="0.25">
      <c r="A130" s="106"/>
      <c r="B130" s="293"/>
      <c r="C130" s="294"/>
      <c r="D130" s="294"/>
      <c r="E130" s="294"/>
      <c r="F130" s="294"/>
      <c r="G130" s="294"/>
      <c r="H130" s="294"/>
      <c r="I130" s="295"/>
      <c r="J130" s="27"/>
    </row>
    <row r="131" spans="1:10" x14ac:dyDescent="0.25">
      <c r="A131" s="106"/>
      <c r="B131" s="293"/>
      <c r="C131" s="294"/>
      <c r="D131" s="294"/>
      <c r="E131" s="294"/>
      <c r="F131" s="294"/>
      <c r="G131" s="294"/>
      <c r="H131" s="294"/>
      <c r="I131" s="295"/>
      <c r="J131" s="27"/>
    </row>
    <row r="132" spans="1:10" x14ac:dyDescent="0.25">
      <c r="A132" s="106"/>
      <c r="B132" s="293"/>
      <c r="C132" s="294"/>
      <c r="D132" s="294"/>
      <c r="E132" s="294"/>
      <c r="F132" s="294"/>
      <c r="G132" s="294"/>
      <c r="H132" s="294"/>
      <c r="I132" s="295"/>
      <c r="J132" s="27"/>
    </row>
    <row r="133" spans="1:10" x14ac:dyDescent="0.25">
      <c r="A133" s="106"/>
      <c r="B133" s="293"/>
      <c r="C133" s="294"/>
      <c r="D133" s="294"/>
      <c r="E133" s="294"/>
      <c r="F133" s="294"/>
      <c r="G133" s="294"/>
      <c r="H133" s="294"/>
      <c r="I133" s="295"/>
      <c r="J133" s="27"/>
    </row>
    <row r="134" spans="1:10" ht="13.15" thickBot="1" x14ac:dyDescent="0.3">
      <c r="A134" s="106"/>
      <c r="B134" s="296"/>
      <c r="C134" s="297"/>
      <c r="D134" s="297"/>
      <c r="E134" s="297"/>
      <c r="F134" s="297"/>
      <c r="G134" s="297"/>
      <c r="H134" s="297"/>
      <c r="I134" s="298"/>
      <c r="J134" s="27"/>
    </row>
    <row r="135" spans="1:10" x14ac:dyDescent="0.25">
      <c r="A135" s="106"/>
      <c r="B135" s="31"/>
      <c r="C135" s="31"/>
      <c r="D135" s="31"/>
      <c r="E135" s="31"/>
      <c r="F135" s="31"/>
      <c r="G135" s="31"/>
      <c r="H135" s="106"/>
      <c r="I135" s="106"/>
      <c r="J135" s="106"/>
    </row>
    <row r="136" spans="1:10" ht="16.149999999999999" x14ac:dyDescent="0.3">
      <c r="A136" s="106"/>
      <c r="B136" s="314" t="s">
        <v>3087</v>
      </c>
      <c r="C136" s="314"/>
      <c r="D136" s="314"/>
      <c r="E136" s="314"/>
      <c r="F136" s="314"/>
      <c r="G136" s="314"/>
      <c r="H136" s="314"/>
      <c r="I136" s="106"/>
      <c r="J136" s="106"/>
    </row>
    <row r="137" spans="1:10" ht="16.149999999999999" x14ac:dyDescent="0.3">
      <c r="A137" s="106"/>
      <c r="B137" s="314" t="s">
        <v>3088</v>
      </c>
      <c r="C137" s="314"/>
      <c r="D137" s="314"/>
      <c r="E137" s="314"/>
      <c r="F137" s="314"/>
      <c r="G137" s="314"/>
      <c r="H137" s="314"/>
      <c r="I137" s="106"/>
      <c r="J137" s="106"/>
    </row>
    <row r="138" spans="1:10" x14ac:dyDescent="0.25">
      <c r="A138" s="106"/>
      <c r="B138" s="106"/>
      <c r="C138" s="106"/>
      <c r="D138" s="106"/>
      <c r="E138" s="106"/>
      <c r="F138" s="106"/>
      <c r="G138" s="106"/>
      <c r="H138" s="106"/>
      <c r="I138" s="106"/>
      <c r="J138" s="106"/>
    </row>
    <row r="139" spans="1:10" x14ac:dyDescent="0.25">
      <c r="A139" s="106"/>
      <c r="B139" s="106"/>
      <c r="C139" s="106"/>
      <c r="D139" s="106"/>
      <c r="E139" s="106"/>
      <c r="F139" s="106"/>
      <c r="G139" s="106"/>
      <c r="H139" s="106"/>
      <c r="I139" s="106"/>
      <c r="J139" s="106"/>
    </row>
    <row r="140" spans="1:10" ht="16.5" thickBot="1" x14ac:dyDescent="0.35">
      <c r="A140" s="106"/>
      <c r="B140" s="299" t="s">
        <v>3089</v>
      </c>
      <c r="C140" s="299"/>
      <c r="D140" s="299"/>
      <c r="E140" s="299"/>
      <c r="F140" s="299"/>
      <c r="G140" s="299"/>
      <c r="H140" s="299"/>
      <c r="I140" s="299"/>
      <c r="J140" s="32"/>
    </row>
    <row r="141" spans="1:10" ht="21" x14ac:dyDescent="0.25">
      <c r="A141" s="106"/>
      <c r="B141" s="300"/>
      <c r="C141" s="301"/>
      <c r="D141" s="301"/>
      <c r="E141" s="301"/>
      <c r="F141" s="301"/>
      <c r="G141" s="301"/>
      <c r="H141" s="301"/>
      <c r="I141" s="302"/>
      <c r="J141" s="33"/>
    </row>
    <row r="142" spans="1:10" ht="21" x14ac:dyDescent="0.25">
      <c r="A142" s="106"/>
      <c r="B142" s="303"/>
      <c r="C142" s="304"/>
      <c r="D142" s="304"/>
      <c r="E142" s="304"/>
      <c r="F142" s="304"/>
      <c r="G142" s="304"/>
      <c r="H142" s="304"/>
      <c r="I142" s="305"/>
      <c r="J142" s="33"/>
    </row>
    <row r="143" spans="1:10" ht="21" x14ac:dyDescent="0.25">
      <c r="A143" s="106"/>
      <c r="B143" s="306"/>
      <c r="C143" s="307"/>
      <c r="D143" s="307"/>
      <c r="E143" s="307"/>
      <c r="F143" s="307"/>
      <c r="G143" s="307"/>
      <c r="H143" s="307"/>
      <c r="I143" s="308"/>
      <c r="J143" s="33"/>
    </row>
    <row r="144" spans="1:10" ht="21" x14ac:dyDescent="0.25">
      <c r="A144" s="106"/>
      <c r="B144" s="303"/>
      <c r="C144" s="304"/>
      <c r="D144" s="304"/>
      <c r="E144" s="304"/>
      <c r="F144" s="304"/>
      <c r="G144" s="304"/>
      <c r="H144" s="304"/>
      <c r="I144" s="305"/>
      <c r="J144" s="33"/>
    </row>
    <row r="145" spans="1:10" ht="21" x14ac:dyDescent="0.25">
      <c r="A145" s="106"/>
      <c r="B145" s="306"/>
      <c r="C145" s="307"/>
      <c r="D145" s="307"/>
      <c r="E145" s="307"/>
      <c r="F145" s="307"/>
      <c r="G145" s="307"/>
      <c r="H145" s="307"/>
      <c r="I145" s="308"/>
      <c r="J145" s="33"/>
    </row>
    <row r="146" spans="1:10" ht="21" x14ac:dyDescent="0.25">
      <c r="A146" s="106"/>
      <c r="B146" s="303"/>
      <c r="C146" s="304"/>
      <c r="D146" s="304"/>
      <c r="E146" s="304"/>
      <c r="F146" s="304"/>
      <c r="G146" s="304"/>
      <c r="H146" s="304"/>
      <c r="I146" s="305"/>
      <c r="J146" s="33"/>
    </row>
    <row r="147" spans="1:10" ht="21" x14ac:dyDescent="0.25">
      <c r="A147" s="106"/>
      <c r="B147" s="306"/>
      <c r="C147" s="307"/>
      <c r="D147" s="307"/>
      <c r="E147" s="307"/>
      <c r="F147" s="307"/>
      <c r="G147" s="307"/>
      <c r="H147" s="307"/>
      <c r="I147" s="308"/>
      <c r="J147" s="33"/>
    </row>
    <row r="148" spans="1:10" ht="21.4" thickBot="1" x14ac:dyDescent="0.3">
      <c r="A148" s="106"/>
      <c r="B148" s="309"/>
      <c r="C148" s="310"/>
      <c r="D148" s="310"/>
      <c r="E148" s="310"/>
      <c r="F148" s="310"/>
      <c r="G148" s="310"/>
      <c r="H148" s="310"/>
      <c r="I148" s="311"/>
      <c r="J148" s="33"/>
    </row>
    <row r="149" spans="1:10" ht="16.149999999999999" x14ac:dyDescent="0.3">
      <c r="A149" s="106"/>
      <c r="B149" s="106"/>
      <c r="C149" s="287" t="s">
        <v>3090</v>
      </c>
      <c r="D149" s="287"/>
      <c r="E149" s="287"/>
      <c r="F149" s="287"/>
      <c r="G149" s="287"/>
      <c r="H149" s="287"/>
      <c r="I149" s="287"/>
      <c r="J149" s="113"/>
    </row>
    <row r="150" spans="1:10" ht="16.149999999999999" x14ac:dyDescent="0.3">
      <c r="A150" s="106"/>
      <c r="B150" s="106"/>
      <c r="C150" s="106"/>
      <c r="D150" s="106"/>
      <c r="E150" s="288" t="s">
        <v>3084</v>
      </c>
      <c r="F150" s="288"/>
      <c r="G150" s="288"/>
      <c r="H150" s="288"/>
      <c r="I150" s="288"/>
      <c r="J150" s="114"/>
    </row>
    <row r="151" spans="1:10" ht="16.149999999999999" x14ac:dyDescent="0.3">
      <c r="A151" s="106"/>
      <c r="B151" s="289" t="s">
        <v>3091</v>
      </c>
      <c r="C151" s="289"/>
      <c r="D151" s="289"/>
      <c r="E151" s="289"/>
      <c r="F151" s="289"/>
      <c r="G151" s="289"/>
      <c r="H151" s="289"/>
      <c r="I151" s="106"/>
      <c r="J151" s="106"/>
    </row>
    <row r="152" spans="1:10" x14ac:dyDescent="0.25">
      <c r="A152" s="106"/>
      <c r="B152" s="106"/>
      <c r="C152" s="106"/>
      <c r="D152" s="106"/>
      <c r="E152" s="106"/>
      <c r="F152" s="106"/>
      <c r="G152" s="106"/>
      <c r="H152" s="106"/>
      <c r="I152" s="106"/>
      <c r="J152" s="106"/>
    </row>
    <row r="153" spans="1:10" x14ac:dyDescent="0.25">
      <c r="A153" s="106"/>
      <c r="B153" s="106"/>
      <c r="C153" s="106"/>
      <c r="D153" s="106"/>
      <c r="E153" s="106"/>
      <c r="F153" s="106"/>
      <c r="G153" s="106"/>
      <c r="H153" s="106"/>
      <c r="I153" s="106"/>
      <c r="J153" s="106"/>
    </row>
    <row r="154" spans="1:10" x14ac:dyDescent="0.25">
      <c r="A154" s="106"/>
      <c r="B154" s="106"/>
      <c r="C154" s="106"/>
      <c r="D154" s="106"/>
      <c r="E154" s="106"/>
      <c r="F154" s="106"/>
      <c r="G154" s="106"/>
      <c r="H154" s="106"/>
      <c r="I154" s="106"/>
      <c r="J154" s="106"/>
    </row>
    <row r="155" spans="1:10" x14ac:dyDescent="0.25">
      <c r="A155" s="106"/>
      <c r="B155" s="106"/>
      <c r="C155" s="106"/>
      <c r="D155" s="106"/>
      <c r="E155" s="106"/>
      <c r="F155" s="106"/>
      <c r="G155" s="106"/>
      <c r="H155" s="106"/>
      <c r="I155" s="106"/>
      <c r="J155" s="106"/>
    </row>
    <row r="156" spans="1:10" x14ac:dyDescent="0.25">
      <c r="A156" s="106"/>
      <c r="B156" s="106"/>
      <c r="C156" s="106"/>
      <c r="D156" s="106"/>
      <c r="E156" s="106"/>
      <c r="F156" s="106"/>
      <c r="G156" s="106"/>
      <c r="H156" s="106"/>
      <c r="I156" s="106"/>
      <c r="J156" s="106"/>
    </row>
    <row r="157" spans="1:10" x14ac:dyDescent="0.25">
      <c r="A157" s="106"/>
      <c r="B157" s="106"/>
      <c r="C157" s="106"/>
      <c r="D157" s="106"/>
      <c r="E157" s="106"/>
      <c r="F157" s="106"/>
      <c r="G157" s="106"/>
      <c r="H157" s="106"/>
      <c r="I157" s="106"/>
      <c r="J157" s="106"/>
    </row>
    <row r="158" spans="1:10" x14ac:dyDescent="0.25">
      <c r="A158" s="106"/>
      <c r="B158" s="106"/>
      <c r="C158" s="106"/>
      <c r="D158" s="106"/>
      <c r="E158" s="106"/>
      <c r="F158" s="106"/>
      <c r="G158" s="106"/>
      <c r="H158" s="106"/>
      <c r="I158" s="106"/>
      <c r="J158" s="106"/>
    </row>
    <row r="159" spans="1:10" x14ac:dyDescent="0.25">
      <c r="A159" s="106"/>
      <c r="B159" s="106"/>
      <c r="C159" s="106"/>
      <c r="D159" s="106"/>
      <c r="E159" s="106"/>
      <c r="F159" s="106"/>
      <c r="G159" s="106"/>
      <c r="H159" s="106"/>
      <c r="I159" s="106"/>
      <c r="J159" s="106"/>
    </row>
    <row r="160" spans="1:10" ht="21" x14ac:dyDescent="0.4">
      <c r="A160" s="315" t="s">
        <v>3208</v>
      </c>
      <c r="B160" s="315"/>
      <c r="C160" s="315"/>
      <c r="D160" s="315"/>
      <c r="E160" s="315"/>
      <c r="F160" s="315"/>
      <c r="G160" s="315"/>
      <c r="H160" s="315"/>
      <c r="I160" s="315"/>
      <c r="J160" s="315"/>
    </row>
    <row r="161" spans="1:10" ht="21" x14ac:dyDescent="0.4">
      <c r="A161" s="315" t="s">
        <v>3081</v>
      </c>
      <c r="B161" s="315"/>
      <c r="C161" s="315"/>
      <c r="D161" s="315"/>
      <c r="E161" s="315"/>
      <c r="F161" s="315"/>
      <c r="G161" s="315"/>
      <c r="H161" s="315"/>
      <c r="I161" s="315"/>
      <c r="J161" s="315"/>
    </row>
    <row r="162" spans="1:10" x14ac:dyDescent="0.25">
      <c r="A162" s="106"/>
      <c r="B162" s="106"/>
      <c r="C162" s="106"/>
      <c r="D162" s="106"/>
      <c r="E162" s="106"/>
      <c r="F162" s="106"/>
      <c r="G162" s="106"/>
      <c r="H162" s="106"/>
      <c r="I162" s="106"/>
      <c r="J162" s="106"/>
    </row>
    <row r="163" spans="1:10" ht="21" x14ac:dyDescent="0.4">
      <c r="A163" s="106"/>
      <c r="B163" s="24"/>
      <c r="C163" s="286" t="s">
        <v>3082</v>
      </c>
      <c r="D163" s="286"/>
      <c r="E163" s="286" t="str">
        <f>IF(基本情報登録!$D$10="","",基本情報登録!$D$10&amp;"D")</f>
        <v>九州大学D</v>
      </c>
      <c r="F163" s="286"/>
      <c r="G163" s="286"/>
      <c r="H163" s="286"/>
      <c r="I163" s="24"/>
      <c r="J163" s="24"/>
    </row>
    <row r="164" spans="1:10" ht="21" x14ac:dyDescent="0.4">
      <c r="A164" s="106"/>
      <c r="B164" s="24"/>
      <c r="C164" s="25"/>
      <c r="D164" s="25"/>
      <c r="E164" s="25"/>
      <c r="F164" s="25"/>
      <c r="G164" s="25"/>
      <c r="H164" s="25"/>
      <c r="I164" s="24"/>
      <c r="J164" s="24"/>
    </row>
    <row r="165" spans="1:10" ht="16.5" thickBot="1" x14ac:dyDescent="0.35">
      <c r="A165" s="106"/>
      <c r="B165" s="107" t="s">
        <v>3083</v>
      </c>
      <c r="C165" s="106"/>
      <c r="D165" s="106"/>
      <c r="E165" s="106"/>
      <c r="F165" s="106"/>
      <c r="G165" s="106"/>
      <c r="H165" s="106"/>
      <c r="I165" s="106"/>
      <c r="J165" s="106"/>
    </row>
    <row r="166" spans="1:10" ht="21" x14ac:dyDescent="0.25">
      <c r="A166" s="106"/>
      <c r="B166" s="290"/>
      <c r="C166" s="291"/>
      <c r="D166" s="291"/>
      <c r="E166" s="291"/>
      <c r="F166" s="291"/>
      <c r="G166" s="291"/>
      <c r="H166" s="291"/>
      <c r="I166" s="292"/>
      <c r="J166" s="26"/>
    </row>
    <row r="167" spans="1:10" ht="21" x14ac:dyDescent="0.25">
      <c r="A167" s="106"/>
      <c r="B167" s="293"/>
      <c r="C167" s="294"/>
      <c r="D167" s="294"/>
      <c r="E167" s="294"/>
      <c r="F167" s="294"/>
      <c r="G167" s="294"/>
      <c r="H167" s="294"/>
      <c r="I167" s="295"/>
      <c r="J167" s="26"/>
    </row>
    <row r="168" spans="1:10" x14ac:dyDescent="0.25">
      <c r="A168" s="106"/>
      <c r="B168" s="293"/>
      <c r="C168" s="294"/>
      <c r="D168" s="294"/>
      <c r="E168" s="294"/>
      <c r="F168" s="294"/>
      <c r="G168" s="294"/>
      <c r="H168" s="294"/>
      <c r="I168" s="295"/>
      <c r="J168" s="27"/>
    </row>
    <row r="169" spans="1:10" x14ac:dyDescent="0.25">
      <c r="A169" s="106"/>
      <c r="B169" s="293"/>
      <c r="C169" s="294"/>
      <c r="D169" s="294"/>
      <c r="E169" s="294"/>
      <c r="F169" s="294"/>
      <c r="G169" s="294"/>
      <c r="H169" s="294"/>
      <c r="I169" s="295"/>
      <c r="J169" s="27"/>
    </row>
    <row r="170" spans="1:10" x14ac:dyDescent="0.25">
      <c r="A170" s="106"/>
      <c r="B170" s="293"/>
      <c r="C170" s="294"/>
      <c r="D170" s="294"/>
      <c r="E170" s="294"/>
      <c r="F170" s="294"/>
      <c r="G170" s="294"/>
      <c r="H170" s="294"/>
      <c r="I170" s="295"/>
      <c r="J170" s="27"/>
    </row>
    <row r="171" spans="1:10" x14ac:dyDescent="0.25">
      <c r="A171" s="106"/>
      <c r="B171" s="293"/>
      <c r="C171" s="294"/>
      <c r="D171" s="294"/>
      <c r="E171" s="294"/>
      <c r="F171" s="294"/>
      <c r="G171" s="294"/>
      <c r="H171" s="294"/>
      <c r="I171" s="295"/>
      <c r="J171" s="27"/>
    </row>
    <row r="172" spans="1:10" x14ac:dyDescent="0.25">
      <c r="A172" s="106"/>
      <c r="B172" s="293"/>
      <c r="C172" s="294"/>
      <c r="D172" s="294"/>
      <c r="E172" s="294"/>
      <c r="F172" s="294"/>
      <c r="G172" s="294"/>
      <c r="H172" s="294"/>
      <c r="I172" s="295"/>
      <c r="J172" s="27"/>
    </row>
    <row r="173" spans="1:10" ht="13.15" thickBot="1" x14ac:dyDescent="0.3">
      <c r="A173" s="106"/>
      <c r="B173" s="296"/>
      <c r="C173" s="297"/>
      <c r="D173" s="297"/>
      <c r="E173" s="297"/>
      <c r="F173" s="297"/>
      <c r="G173" s="297"/>
      <c r="H173" s="297"/>
      <c r="I173" s="298"/>
      <c r="J173" s="27"/>
    </row>
    <row r="174" spans="1:10" ht="16.149999999999999" x14ac:dyDescent="0.3">
      <c r="A174" s="106"/>
      <c r="B174" s="106"/>
      <c r="C174" s="106"/>
      <c r="D174" s="106"/>
      <c r="E174" s="288" t="s">
        <v>3084</v>
      </c>
      <c r="F174" s="288"/>
      <c r="G174" s="288"/>
      <c r="H174" s="288"/>
      <c r="I174" s="288"/>
      <c r="J174" s="114"/>
    </row>
    <row r="175" spans="1:10" x14ac:dyDescent="0.25">
      <c r="A175" s="106"/>
      <c r="B175" s="106"/>
      <c r="C175" s="106"/>
      <c r="D175" s="106"/>
      <c r="E175" s="106"/>
      <c r="F175" s="106"/>
      <c r="G175" s="106"/>
      <c r="H175" s="106"/>
      <c r="I175" s="106"/>
      <c r="J175" s="106"/>
    </row>
    <row r="176" spans="1:10" ht="16.149999999999999" x14ac:dyDescent="0.3">
      <c r="A176" s="106"/>
      <c r="B176" s="28" t="s">
        <v>3085</v>
      </c>
      <c r="C176" s="29"/>
      <c r="D176" s="312"/>
      <c r="E176" s="312"/>
      <c r="F176" s="312"/>
      <c r="G176" s="312"/>
      <c r="H176" s="312"/>
      <c r="I176" s="312"/>
      <c r="J176" s="30"/>
    </row>
    <row r="177" spans="1:10" ht="16.149999999999999" x14ac:dyDescent="0.3">
      <c r="A177" s="106"/>
      <c r="B177" s="107"/>
      <c r="C177" s="107"/>
      <c r="D177" s="107"/>
      <c r="E177" s="107"/>
      <c r="F177" s="107"/>
      <c r="G177" s="107"/>
      <c r="H177" s="107"/>
      <c r="I177" s="107"/>
      <c r="J177" s="107"/>
    </row>
    <row r="178" spans="1:10" ht="16.149999999999999" x14ac:dyDescent="0.3">
      <c r="A178" s="106"/>
      <c r="B178" s="107"/>
      <c r="C178" s="107"/>
      <c r="D178" s="107"/>
      <c r="E178" s="107"/>
      <c r="F178" s="107"/>
      <c r="G178" s="107"/>
      <c r="H178" s="107"/>
      <c r="I178" s="107"/>
      <c r="J178" s="107"/>
    </row>
    <row r="179" spans="1:10" ht="16.5" thickBot="1" x14ac:dyDescent="0.35">
      <c r="A179" s="106"/>
      <c r="B179" s="313" t="s">
        <v>3086</v>
      </c>
      <c r="C179" s="313"/>
      <c r="D179" s="313"/>
      <c r="E179" s="313"/>
      <c r="F179" s="313"/>
      <c r="G179" s="313"/>
      <c r="H179" s="313"/>
      <c r="I179" s="313"/>
      <c r="J179" s="116"/>
    </row>
    <row r="180" spans="1:10" ht="21" x14ac:dyDescent="0.25">
      <c r="A180" s="106"/>
      <c r="B180" s="290"/>
      <c r="C180" s="291"/>
      <c r="D180" s="291"/>
      <c r="E180" s="291"/>
      <c r="F180" s="291"/>
      <c r="G180" s="291"/>
      <c r="H180" s="291"/>
      <c r="I180" s="292"/>
      <c r="J180" s="26"/>
    </row>
    <row r="181" spans="1:10" ht="21" x14ac:dyDescent="0.25">
      <c r="A181" s="106"/>
      <c r="B181" s="293"/>
      <c r="C181" s="294"/>
      <c r="D181" s="294"/>
      <c r="E181" s="294"/>
      <c r="F181" s="294"/>
      <c r="G181" s="294"/>
      <c r="H181" s="294"/>
      <c r="I181" s="295"/>
      <c r="J181" s="26"/>
    </row>
    <row r="182" spans="1:10" x14ac:dyDescent="0.25">
      <c r="A182" s="106"/>
      <c r="B182" s="293"/>
      <c r="C182" s="294"/>
      <c r="D182" s="294"/>
      <c r="E182" s="294"/>
      <c r="F182" s="294"/>
      <c r="G182" s="294"/>
      <c r="H182" s="294"/>
      <c r="I182" s="295"/>
      <c r="J182" s="27"/>
    </row>
    <row r="183" spans="1:10" x14ac:dyDescent="0.25">
      <c r="A183" s="106"/>
      <c r="B183" s="293"/>
      <c r="C183" s="294"/>
      <c r="D183" s="294"/>
      <c r="E183" s="294"/>
      <c r="F183" s="294"/>
      <c r="G183" s="294"/>
      <c r="H183" s="294"/>
      <c r="I183" s="295"/>
      <c r="J183" s="27"/>
    </row>
    <row r="184" spans="1:10" x14ac:dyDescent="0.25">
      <c r="A184" s="106"/>
      <c r="B184" s="293"/>
      <c r="C184" s="294"/>
      <c r="D184" s="294"/>
      <c r="E184" s="294"/>
      <c r="F184" s="294"/>
      <c r="G184" s="294"/>
      <c r="H184" s="294"/>
      <c r="I184" s="295"/>
      <c r="J184" s="27"/>
    </row>
    <row r="185" spans="1:10" x14ac:dyDescent="0.25">
      <c r="A185" s="106"/>
      <c r="B185" s="293"/>
      <c r="C185" s="294"/>
      <c r="D185" s="294"/>
      <c r="E185" s="294"/>
      <c r="F185" s="294"/>
      <c r="G185" s="294"/>
      <c r="H185" s="294"/>
      <c r="I185" s="295"/>
      <c r="J185" s="27"/>
    </row>
    <row r="186" spans="1:10" x14ac:dyDescent="0.25">
      <c r="A186" s="106"/>
      <c r="B186" s="293"/>
      <c r="C186" s="294"/>
      <c r="D186" s="294"/>
      <c r="E186" s="294"/>
      <c r="F186" s="294"/>
      <c r="G186" s="294"/>
      <c r="H186" s="294"/>
      <c r="I186" s="295"/>
      <c r="J186" s="27"/>
    </row>
    <row r="187" spans="1:10" ht="13.15" thickBot="1" x14ac:dyDescent="0.3">
      <c r="A187" s="106"/>
      <c r="B187" s="296"/>
      <c r="C187" s="297"/>
      <c r="D187" s="297"/>
      <c r="E187" s="297"/>
      <c r="F187" s="297"/>
      <c r="G187" s="297"/>
      <c r="H187" s="297"/>
      <c r="I187" s="298"/>
      <c r="J187" s="27"/>
    </row>
    <row r="188" spans="1:10" x14ac:dyDescent="0.25">
      <c r="A188" s="106"/>
      <c r="B188" s="31"/>
      <c r="C188" s="31"/>
      <c r="D188" s="31"/>
      <c r="E188" s="31"/>
      <c r="F188" s="31"/>
      <c r="G188" s="31"/>
      <c r="H188" s="106"/>
      <c r="I188" s="106"/>
      <c r="J188" s="106"/>
    </row>
    <row r="189" spans="1:10" ht="16.149999999999999" x14ac:dyDescent="0.3">
      <c r="A189" s="106"/>
      <c r="B189" s="314" t="s">
        <v>3087</v>
      </c>
      <c r="C189" s="314"/>
      <c r="D189" s="314"/>
      <c r="E189" s="314"/>
      <c r="F189" s="314"/>
      <c r="G189" s="314"/>
      <c r="H189" s="314"/>
      <c r="I189" s="106"/>
      <c r="J189" s="106"/>
    </row>
    <row r="190" spans="1:10" ht="16.149999999999999" x14ac:dyDescent="0.3">
      <c r="A190" s="106"/>
      <c r="B190" s="314" t="s">
        <v>3088</v>
      </c>
      <c r="C190" s="314"/>
      <c r="D190" s="314"/>
      <c r="E190" s="314"/>
      <c r="F190" s="314"/>
      <c r="G190" s="314"/>
      <c r="H190" s="314"/>
      <c r="I190" s="106"/>
      <c r="J190" s="106"/>
    </row>
    <row r="191" spans="1:10" x14ac:dyDescent="0.25">
      <c r="A191" s="106"/>
      <c r="B191" s="106"/>
      <c r="C191" s="106"/>
      <c r="D191" s="106"/>
      <c r="E191" s="106"/>
      <c r="F191" s="106"/>
      <c r="G191" s="106"/>
      <c r="H191" s="106"/>
      <c r="I191" s="106"/>
      <c r="J191" s="106"/>
    </row>
    <row r="192" spans="1:10" x14ac:dyDescent="0.25">
      <c r="A192" s="106"/>
      <c r="B192" s="106"/>
      <c r="C192" s="106"/>
      <c r="D192" s="106"/>
      <c r="E192" s="106"/>
      <c r="F192" s="106"/>
      <c r="G192" s="106"/>
      <c r="H192" s="106"/>
      <c r="I192" s="106"/>
      <c r="J192" s="106"/>
    </row>
    <row r="193" spans="1:10" ht="16.5" thickBot="1" x14ac:dyDescent="0.35">
      <c r="A193" s="106"/>
      <c r="B193" s="299" t="s">
        <v>3089</v>
      </c>
      <c r="C193" s="299"/>
      <c r="D193" s="299"/>
      <c r="E193" s="299"/>
      <c r="F193" s="299"/>
      <c r="G193" s="299"/>
      <c r="H193" s="299"/>
      <c r="I193" s="299"/>
      <c r="J193" s="32"/>
    </row>
    <row r="194" spans="1:10" ht="21" x14ac:dyDescent="0.25">
      <c r="A194" s="106"/>
      <c r="B194" s="300"/>
      <c r="C194" s="301"/>
      <c r="D194" s="301"/>
      <c r="E194" s="301"/>
      <c r="F194" s="301"/>
      <c r="G194" s="301"/>
      <c r="H194" s="301"/>
      <c r="I194" s="302"/>
      <c r="J194" s="33"/>
    </row>
    <row r="195" spans="1:10" ht="21" x14ac:dyDescent="0.25">
      <c r="A195" s="106"/>
      <c r="B195" s="303"/>
      <c r="C195" s="304"/>
      <c r="D195" s="304"/>
      <c r="E195" s="304"/>
      <c r="F195" s="304"/>
      <c r="G195" s="304"/>
      <c r="H195" s="304"/>
      <c r="I195" s="305"/>
      <c r="J195" s="33"/>
    </row>
    <row r="196" spans="1:10" ht="21" x14ac:dyDescent="0.25">
      <c r="A196" s="106"/>
      <c r="B196" s="306"/>
      <c r="C196" s="307"/>
      <c r="D196" s="307"/>
      <c r="E196" s="307"/>
      <c r="F196" s="307"/>
      <c r="G196" s="307"/>
      <c r="H196" s="307"/>
      <c r="I196" s="308"/>
      <c r="J196" s="33"/>
    </row>
    <row r="197" spans="1:10" ht="21" x14ac:dyDescent="0.25">
      <c r="A197" s="106"/>
      <c r="B197" s="303"/>
      <c r="C197" s="304"/>
      <c r="D197" s="304"/>
      <c r="E197" s="304"/>
      <c r="F197" s="304"/>
      <c r="G197" s="304"/>
      <c r="H197" s="304"/>
      <c r="I197" s="305"/>
      <c r="J197" s="33"/>
    </row>
    <row r="198" spans="1:10" ht="21" x14ac:dyDescent="0.25">
      <c r="A198" s="106"/>
      <c r="B198" s="306"/>
      <c r="C198" s="307"/>
      <c r="D198" s="307"/>
      <c r="E198" s="307"/>
      <c r="F198" s="307"/>
      <c r="G198" s="307"/>
      <c r="H198" s="307"/>
      <c r="I198" s="308"/>
      <c r="J198" s="33"/>
    </row>
    <row r="199" spans="1:10" ht="21" x14ac:dyDescent="0.25">
      <c r="A199" s="106"/>
      <c r="B199" s="303"/>
      <c r="C199" s="304"/>
      <c r="D199" s="304"/>
      <c r="E199" s="304"/>
      <c r="F199" s="304"/>
      <c r="G199" s="304"/>
      <c r="H199" s="304"/>
      <c r="I199" s="305"/>
      <c r="J199" s="33"/>
    </row>
    <row r="200" spans="1:10" ht="21" x14ac:dyDescent="0.25">
      <c r="A200" s="106"/>
      <c r="B200" s="306"/>
      <c r="C200" s="307"/>
      <c r="D200" s="307"/>
      <c r="E200" s="307"/>
      <c r="F200" s="307"/>
      <c r="G200" s="307"/>
      <c r="H200" s="307"/>
      <c r="I200" s="308"/>
      <c r="J200" s="33"/>
    </row>
    <row r="201" spans="1:10" ht="21.4" thickBot="1" x14ac:dyDescent="0.3">
      <c r="A201" s="106"/>
      <c r="B201" s="309"/>
      <c r="C201" s="310"/>
      <c r="D201" s="310"/>
      <c r="E201" s="310"/>
      <c r="F201" s="310"/>
      <c r="G201" s="310"/>
      <c r="H201" s="310"/>
      <c r="I201" s="311"/>
      <c r="J201" s="33"/>
    </row>
    <row r="202" spans="1:10" ht="16.149999999999999" x14ac:dyDescent="0.3">
      <c r="A202" s="106"/>
      <c r="B202" s="106"/>
      <c r="C202" s="287" t="s">
        <v>3090</v>
      </c>
      <c r="D202" s="287"/>
      <c r="E202" s="287"/>
      <c r="F202" s="287"/>
      <c r="G202" s="287"/>
      <c r="H202" s="287"/>
      <c r="I202" s="287"/>
      <c r="J202" s="113"/>
    </row>
    <row r="203" spans="1:10" ht="16.149999999999999" x14ac:dyDescent="0.3">
      <c r="A203" s="106"/>
      <c r="B203" s="106"/>
      <c r="C203" s="106"/>
      <c r="D203" s="106"/>
      <c r="E203" s="288" t="s">
        <v>3084</v>
      </c>
      <c r="F203" s="288"/>
      <c r="G203" s="288"/>
      <c r="H203" s="288"/>
      <c r="I203" s="288"/>
      <c r="J203" s="114"/>
    </row>
    <row r="204" spans="1:10" ht="16.149999999999999" x14ac:dyDescent="0.3">
      <c r="A204" s="106"/>
      <c r="B204" s="289" t="s">
        <v>3091</v>
      </c>
      <c r="C204" s="289"/>
      <c r="D204" s="289"/>
      <c r="E204" s="289"/>
      <c r="F204" s="289"/>
      <c r="G204" s="289"/>
      <c r="H204" s="289"/>
      <c r="I204" s="106"/>
      <c r="J204" s="106"/>
    </row>
    <row r="205" spans="1:10" x14ac:dyDescent="0.25">
      <c r="A205" s="106"/>
      <c r="B205" s="106"/>
      <c r="C205" s="106"/>
      <c r="D205" s="106"/>
      <c r="E205" s="106"/>
      <c r="F205" s="106"/>
      <c r="G205" s="106"/>
      <c r="H205" s="106"/>
      <c r="I205" s="106"/>
      <c r="J205" s="106"/>
    </row>
    <row r="206" spans="1:10" x14ac:dyDescent="0.25">
      <c r="A206" s="106"/>
      <c r="B206" s="106"/>
      <c r="C206" s="106"/>
      <c r="D206" s="106"/>
      <c r="E206" s="106"/>
      <c r="F206" s="106"/>
      <c r="G206" s="106"/>
      <c r="H206" s="106"/>
      <c r="I206" s="106"/>
      <c r="J206" s="106"/>
    </row>
    <row r="207" spans="1:10" x14ac:dyDescent="0.25">
      <c r="A207" s="106"/>
      <c r="B207" s="106"/>
      <c r="C207" s="106"/>
      <c r="D207" s="106"/>
      <c r="E207" s="106"/>
      <c r="F207" s="106"/>
      <c r="G207" s="106"/>
      <c r="H207" s="106"/>
      <c r="I207" s="106"/>
      <c r="J207" s="106"/>
    </row>
    <row r="208" spans="1:10" x14ac:dyDescent="0.25">
      <c r="A208" s="106"/>
      <c r="B208" s="106"/>
      <c r="C208" s="106"/>
      <c r="D208" s="106"/>
      <c r="E208" s="106"/>
      <c r="F208" s="106"/>
      <c r="G208" s="106"/>
      <c r="H208" s="106"/>
      <c r="I208" s="106"/>
      <c r="J208" s="106"/>
    </row>
    <row r="209" spans="1:10" x14ac:dyDescent="0.25">
      <c r="A209" s="106"/>
      <c r="B209" s="106"/>
      <c r="C209" s="106"/>
      <c r="D209" s="106"/>
      <c r="E209" s="106"/>
      <c r="F209" s="106"/>
      <c r="G209" s="106"/>
      <c r="H209" s="106"/>
      <c r="I209" s="106"/>
      <c r="J209" s="106"/>
    </row>
    <row r="210" spans="1:10" x14ac:dyDescent="0.25">
      <c r="A210" s="106"/>
      <c r="B210" s="106"/>
      <c r="C210" s="106"/>
      <c r="D210" s="106"/>
      <c r="E210" s="106"/>
      <c r="F210" s="106"/>
      <c r="G210" s="106"/>
      <c r="H210" s="106"/>
      <c r="I210" s="106"/>
      <c r="J210" s="106"/>
    </row>
    <row r="211" spans="1:10" x14ac:dyDescent="0.25">
      <c r="A211" s="106"/>
      <c r="B211" s="106"/>
      <c r="C211" s="106"/>
      <c r="D211" s="106"/>
      <c r="E211" s="106"/>
      <c r="F211" s="106"/>
      <c r="G211" s="106"/>
      <c r="H211" s="106"/>
      <c r="I211" s="106"/>
      <c r="J211" s="106"/>
    </row>
    <row r="212" spans="1:10" x14ac:dyDescent="0.25">
      <c r="A212" s="106"/>
      <c r="B212" s="106"/>
      <c r="C212" s="106"/>
      <c r="D212" s="106"/>
      <c r="E212" s="106"/>
      <c r="F212" s="106"/>
      <c r="G212" s="106"/>
      <c r="H212" s="106"/>
      <c r="I212" s="106"/>
      <c r="J212" s="106"/>
    </row>
    <row r="213" spans="1:10" ht="21" x14ac:dyDescent="0.4">
      <c r="A213" s="315" t="s">
        <v>3208</v>
      </c>
      <c r="B213" s="315"/>
      <c r="C213" s="315"/>
      <c r="D213" s="315"/>
      <c r="E213" s="315"/>
      <c r="F213" s="315"/>
      <c r="G213" s="315"/>
      <c r="H213" s="315"/>
      <c r="I213" s="315"/>
      <c r="J213" s="315"/>
    </row>
    <row r="214" spans="1:10" ht="21" x14ac:dyDescent="0.4">
      <c r="A214" s="315" t="s">
        <v>3081</v>
      </c>
      <c r="B214" s="315"/>
      <c r="C214" s="315"/>
      <c r="D214" s="315"/>
      <c r="E214" s="315"/>
      <c r="F214" s="315"/>
      <c r="G214" s="315"/>
      <c r="H214" s="315"/>
      <c r="I214" s="315"/>
      <c r="J214" s="315"/>
    </row>
    <row r="215" spans="1:10" x14ac:dyDescent="0.25">
      <c r="A215" s="106"/>
      <c r="B215" s="106"/>
      <c r="C215" s="106"/>
      <c r="D215" s="106"/>
      <c r="E215" s="106"/>
      <c r="F215" s="106"/>
      <c r="G215" s="106"/>
      <c r="H215" s="106"/>
      <c r="I215" s="106"/>
      <c r="J215" s="106"/>
    </row>
    <row r="216" spans="1:10" ht="21" x14ac:dyDescent="0.4">
      <c r="A216" s="106"/>
      <c r="B216" s="24"/>
      <c r="C216" s="286" t="s">
        <v>3082</v>
      </c>
      <c r="D216" s="286"/>
      <c r="E216" s="286" t="str">
        <f>IF(基本情報登録!$D$10="","",基本情報登録!$D$10&amp;"E")</f>
        <v>九州大学E</v>
      </c>
      <c r="F216" s="286"/>
      <c r="G216" s="286"/>
      <c r="H216" s="286"/>
      <c r="I216" s="24"/>
      <c r="J216" s="24"/>
    </row>
    <row r="217" spans="1:10" ht="21" x14ac:dyDescent="0.4">
      <c r="A217" s="106"/>
      <c r="B217" s="24"/>
      <c r="C217" s="25"/>
      <c r="D217" s="25"/>
      <c r="E217" s="25"/>
      <c r="F217" s="25"/>
      <c r="G217" s="25"/>
      <c r="H217" s="25"/>
      <c r="I217" s="24"/>
      <c r="J217" s="24"/>
    </row>
    <row r="218" spans="1:10" ht="16.5" thickBot="1" x14ac:dyDescent="0.35">
      <c r="A218" s="106"/>
      <c r="B218" s="107" t="s">
        <v>3083</v>
      </c>
      <c r="C218" s="106"/>
      <c r="D218" s="106"/>
      <c r="E218" s="106"/>
      <c r="F218" s="106"/>
      <c r="G218" s="106"/>
      <c r="H218" s="106"/>
      <c r="I218" s="106"/>
      <c r="J218" s="106"/>
    </row>
    <row r="219" spans="1:10" ht="21" x14ac:dyDescent="0.25">
      <c r="A219" s="106"/>
      <c r="B219" s="290"/>
      <c r="C219" s="291"/>
      <c r="D219" s="291"/>
      <c r="E219" s="291"/>
      <c r="F219" s="291"/>
      <c r="G219" s="291"/>
      <c r="H219" s="291"/>
      <c r="I219" s="292"/>
      <c r="J219" s="26"/>
    </row>
    <row r="220" spans="1:10" ht="21" x14ac:dyDescent="0.25">
      <c r="A220" s="106"/>
      <c r="B220" s="293"/>
      <c r="C220" s="294"/>
      <c r="D220" s="294"/>
      <c r="E220" s="294"/>
      <c r="F220" s="294"/>
      <c r="G220" s="294"/>
      <c r="H220" s="294"/>
      <c r="I220" s="295"/>
      <c r="J220" s="26"/>
    </row>
    <row r="221" spans="1:10" x14ac:dyDescent="0.25">
      <c r="A221" s="106"/>
      <c r="B221" s="293"/>
      <c r="C221" s="294"/>
      <c r="D221" s="294"/>
      <c r="E221" s="294"/>
      <c r="F221" s="294"/>
      <c r="G221" s="294"/>
      <c r="H221" s="294"/>
      <c r="I221" s="295"/>
      <c r="J221" s="27"/>
    </row>
    <row r="222" spans="1:10" x14ac:dyDescent="0.25">
      <c r="A222" s="106"/>
      <c r="B222" s="293"/>
      <c r="C222" s="294"/>
      <c r="D222" s="294"/>
      <c r="E222" s="294"/>
      <c r="F222" s="294"/>
      <c r="G222" s="294"/>
      <c r="H222" s="294"/>
      <c r="I222" s="295"/>
      <c r="J222" s="27"/>
    </row>
    <row r="223" spans="1:10" x14ac:dyDescent="0.25">
      <c r="A223" s="106"/>
      <c r="B223" s="293"/>
      <c r="C223" s="294"/>
      <c r="D223" s="294"/>
      <c r="E223" s="294"/>
      <c r="F223" s="294"/>
      <c r="G223" s="294"/>
      <c r="H223" s="294"/>
      <c r="I223" s="295"/>
      <c r="J223" s="27"/>
    </row>
    <row r="224" spans="1:10" x14ac:dyDescent="0.25">
      <c r="A224" s="106"/>
      <c r="B224" s="293"/>
      <c r="C224" s="294"/>
      <c r="D224" s="294"/>
      <c r="E224" s="294"/>
      <c r="F224" s="294"/>
      <c r="G224" s="294"/>
      <c r="H224" s="294"/>
      <c r="I224" s="295"/>
      <c r="J224" s="27"/>
    </row>
    <row r="225" spans="1:10" x14ac:dyDescent="0.25">
      <c r="A225" s="106"/>
      <c r="B225" s="293"/>
      <c r="C225" s="294"/>
      <c r="D225" s="294"/>
      <c r="E225" s="294"/>
      <c r="F225" s="294"/>
      <c r="G225" s="294"/>
      <c r="H225" s="294"/>
      <c r="I225" s="295"/>
      <c r="J225" s="27"/>
    </row>
    <row r="226" spans="1:10" ht="13.15" thickBot="1" x14ac:dyDescent="0.3">
      <c r="A226" s="106"/>
      <c r="B226" s="296"/>
      <c r="C226" s="297"/>
      <c r="D226" s="297"/>
      <c r="E226" s="297"/>
      <c r="F226" s="297"/>
      <c r="G226" s="297"/>
      <c r="H226" s="297"/>
      <c r="I226" s="298"/>
      <c r="J226" s="27"/>
    </row>
    <row r="227" spans="1:10" ht="16.149999999999999" x14ac:dyDescent="0.3">
      <c r="A227" s="106"/>
      <c r="B227" s="106"/>
      <c r="C227" s="106"/>
      <c r="D227" s="106"/>
      <c r="E227" s="288" t="s">
        <v>3084</v>
      </c>
      <c r="F227" s="288"/>
      <c r="G227" s="288"/>
      <c r="H227" s="288"/>
      <c r="I227" s="288"/>
      <c r="J227" s="114"/>
    </row>
    <row r="228" spans="1:10" x14ac:dyDescent="0.25">
      <c r="A228" s="106"/>
      <c r="B228" s="106"/>
      <c r="C228" s="106"/>
      <c r="D228" s="106"/>
      <c r="E228" s="106"/>
      <c r="F228" s="106"/>
      <c r="G228" s="106"/>
      <c r="H228" s="106"/>
      <c r="I228" s="106"/>
      <c r="J228" s="106"/>
    </row>
    <row r="229" spans="1:10" ht="16.149999999999999" x14ac:dyDescent="0.3">
      <c r="A229" s="106"/>
      <c r="B229" s="28" t="s">
        <v>3085</v>
      </c>
      <c r="C229" s="29"/>
      <c r="D229" s="312"/>
      <c r="E229" s="312"/>
      <c r="F229" s="312"/>
      <c r="G229" s="312"/>
      <c r="H229" s="312"/>
      <c r="I229" s="312"/>
      <c r="J229" s="30"/>
    </row>
    <row r="230" spans="1:10" ht="16.149999999999999" x14ac:dyDescent="0.3">
      <c r="A230" s="106"/>
      <c r="B230" s="107"/>
      <c r="C230" s="107"/>
      <c r="D230" s="107"/>
      <c r="E230" s="107"/>
      <c r="F230" s="107"/>
      <c r="G230" s="107"/>
      <c r="H230" s="107"/>
      <c r="I230" s="107"/>
      <c r="J230" s="107"/>
    </row>
    <row r="231" spans="1:10" ht="16.149999999999999" x14ac:dyDescent="0.3">
      <c r="A231" s="106"/>
      <c r="B231" s="107"/>
      <c r="C231" s="107"/>
      <c r="D231" s="107"/>
      <c r="E231" s="107"/>
      <c r="F231" s="107"/>
      <c r="G231" s="107"/>
      <c r="H231" s="107"/>
      <c r="I231" s="107"/>
      <c r="J231" s="107"/>
    </row>
    <row r="232" spans="1:10" ht="16.5" thickBot="1" x14ac:dyDescent="0.35">
      <c r="A232" s="106"/>
      <c r="B232" s="313" t="s">
        <v>3086</v>
      </c>
      <c r="C232" s="313"/>
      <c r="D232" s="313"/>
      <c r="E232" s="313"/>
      <c r="F232" s="313"/>
      <c r="G232" s="313"/>
      <c r="H232" s="313"/>
      <c r="I232" s="313"/>
      <c r="J232" s="116"/>
    </row>
    <row r="233" spans="1:10" ht="21" x14ac:dyDescent="0.25">
      <c r="A233" s="106"/>
      <c r="B233" s="290"/>
      <c r="C233" s="291"/>
      <c r="D233" s="291"/>
      <c r="E233" s="291"/>
      <c r="F233" s="291"/>
      <c r="G233" s="291"/>
      <c r="H233" s="291"/>
      <c r="I233" s="292"/>
      <c r="J233" s="26"/>
    </row>
    <row r="234" spans="1:10" ht="21" x14ac:dyDescent="0.25">
      <c r="A234" s="106"/>
      <c r="B234" s="293"/>
      <c r="C234" s="294"/>
      <c r="D234" s="294"/>
      <c r="E234" s="294"/>
      <c r="F234" s="294"/>
      <c r="G234" s="294"/>
      <c r="H234" s="294"/>
      <c r="I234" s="295"/>
      <c r="J234" s="26"/>
    </row>
    <row r="235" spans="1:10" x14ac:dyDescent="0.25">
      <c r="A235" s="106"/>
      <c r="B235" s="293"/>
      <c r="C235" s="294"/>
      <c r="D235" s="294"/>
      <c r="E235" s="294"/>
      <c r="F235" s="294"/>
      <c r="G235" s="294"/>
      <c r="H235" s="294"/>
      <c r="I235" s="295"/>
      <c r="J235" s="27"/>
    </row>
    <row r="236" spans="1:10" x14ac:dyDescent="0.25">
      <c r="A236" s="106"/>
      <c r="B236" s="293"/>
      <c r="C236" s="294"/>
      <c r="D236" s="294"/>
      <c r="E236" s="294"/>
      <c r="F236" s="294"/>
      <c r="G236" s="294"/>
      <c r="H236" s="294"/>
      <c r="I236" s="295"/>
      <c r="J236" s="27"/>
    </row>
    <row r="237" spans="1:10" x14ac:dyDescent="0.25">
      <c r="A237" s="106"/>
      <c r="B237" s="293"/>
      <c r="C237" s="294"/>
      <c r="D237" s="294"/>
      <c r="E237" s="294"/>
      <c r="F237" s="294"/>
      <c r="G237" s="294"/>
      <c r="H237" s="294"/>
      <c r="I237" s="295"/>
      <c r="J237" s="27"/>
    </row>
    <row r="238" spans="1:10" x14ac:dyDescent="0.25">
      <c r="A238" s="106"/>
      <c r="B238" s="293"/>
      <c r="C238" s="294"/>
      <c r="D238" s="294"/>
      <c r="E238" s="294"/>
      <c r="F238" s="294"/>
      <c r="G238" s="294"/>
      <c r="H238" s="294"/>
      <c r="I238" s="295"/>
      <c r="J238" s="27"/>
    </row>
    <row r="239" spans="1:10" x14ac:dyDescent="0.25">
      <c r="A239" s="106"/>
      <c r="B239" s="293"/>
      <c r="C239" s="294"/>
      <c r="D239" s="294"/>
      <c r="E239" s="294"/>
      <c r="F239" s="294"/>
      <c r="G239" s="294"/>
      <c r="H239" s="294"/>
      <c r="I239" s="295"/>
      <c r="J239" s="27"/>
    </row>
    <row r="240" spans="1:10" ht="13.15" thickBot="1" x14ac:dyDescent="0.3">
      <c r="A240" s="106"/>
      <c r="B240" s="296"/>
      <c r="C240" s="297"/>
      <c r="D240" s="297"/>
      <c r="E240" s="297"/>
      <c r="F240" s="297"/>
      <c r="G240" s="297"/>
      <c r="H240" s="297"/>
      <c r="I240" s="298"/>
      <c r="J240" s="27"/>
    </row>
    <row r="241" spans="1:10" x14ac:dyDescent="0.25">
      <c r="A241" s="106"/>
      <c r="B241" s="31"/>
      <c r="C241" s="31"/>
      <c r="D241" s="31"/>
      <c r="E241" s="31"/>
      <c r="F241" s="31"/>
      <c r="G241" s="31"/>
      <c r="H241" s="106"/>
      <c r="I241" s="106"/>
      <c r="J241" s="106"/>
    </row>
    <row r="242" spans="1:10" ht="16.149999999999999" x14ac:dyDescent="0.3">
      <c r="A242" s="106"/>
      <c r="B242" s="314" t="s">
        <v>3087</v>
      </c>
      <c r="C242" s="314"/>
      <c r="D242" s="314"/>
      <c r="E242" s="314"/>
      <c r="F242" s="314"/>
      <c r="G242" s="314"/>
      <c r="H242" s="314"/>
      <c r="I242" s="106"/>
      <c r="J242" s="106"/>
    </row>
    <row r="243" spans="1:10" ht="16.149999999999999" x14ac:dyDescent="0.3">
      <c r="A243" s="106"/>
      <c r="B243" s="314" t="s">
        <v>3088</v>
      </c>
      <c r="C243" s="314"/>
      <c r="D243" s="314"/>
      <c r="E243" s="314"/>
      <c r="F243" s="314"/>
      <c r="G243" s="314"/>
      <c r="H243" s="314"/>
      <c r="I243" s="106"/>
      <c r="J243" s="106"/>
    </row>
    <row r="244" spans="1:10" x14ac:dyDescent="0.25">
      <c r="A244" s="106"/>
      <c r="B244" s="106"/>
      <c r="C244" s="106"/>
      <c r="D244" s="106"/>
      <c r="E244" s="106"/>
      <c r="F244" s="106"/>
      <c r="G244" s="106"/>
      <c r="H244" s="106"/>
      <c r="I244" s="106"/>
      <c r="J244" s="106"/>
    </row>
    <row r="245" spans="1:10" x14ac:dyDescent="0.25">
      <c r="A245" s="106"/>
      <c r="B245" s="106"/>
      <c r="C245" s="106"/>
      <c r="D245" s="106"/>
      <c r="E245" s="106"/>
      <c r="F245" s="106"/>
      <c r="G245" s="106"/>
      <c r="H245" s="106"/>
      <c r="I245" s="106"/>
      <c r="J245" s="106"/>
    </row>
    <row r="246" spans="1:10" ht="16.5" thickBot="1" x14ac:dyDescent="0.35">
      <c r="A246" s="106"/>
      <c r="B246" s="299" t="s">
        <v>3089</v>
      </c>
      <c r="C246" s="299"/>
      <c r="D246" s="299"/>
      <c r="E246" s="299"/>
      <c r="F246" s="299"/>
      <c r="G246" s="299"/>
      <c r="H246" s="299"/>
      <c r="I246" s="299"/>
      <c r="J246" s="32"/>
    </row>
    <row r="247" spans="1:10" ht="21" x14ac:dyDescent="0.25">
      <c r="A247" s="106"/>
      <c r="B247" s="300"/>
      <c r="C247" s="301"/>
      <c r="D247" s="301"/>
      <c r="E247" s="301"/>
      <c r="F247" s="301"/>
      <c r="G247" s="301"/>
      <c r="H247" s="301"/>
      <c r="I247" s="302"/>
      <c r="J247" s="33"/>
    </row>
    <row r="248" spans="1:10" ht="21" x14ac:dyDescent="0.25">
      <c r="A248" s="106"/>
      <c r="B248" s="303"/>
      <c r="C248" s="304"/>
      <c r="D248" s="304"/>
      <c r="E248" s="304"/>
      <c r="F248" s="304"/>
      <c r="G248" s="304"/>
      <c r="H248" s="304"/>
      <c r="I248" s="305"/>
      <c r="J248" s="33"/>
    </row>
    <row r="249" spans="1:10" ht="21" x14ac:dyDescent="0.25">
      <c r="A249" s="106"/>
      <c r="B249" s="306"/>
      <c r="C249" s="307"/>
      <c r="D249" s="307"/>
      <c r="E249" s="307"/>
      <c r="F249" s="307"/>
      <c r="G249" s="307"/>
      <c r="H249" s="307"/>
      <c r="I249" s="308"/>
      <c r="J249" s="33"/>
    </row>
    <row r="250" spans="1:10" ht="21" x14ac:dyDescent="0.25">
      <c r="A250" s="106"/>
      <c r="B250" s="303"/>
      <c r="C250" s="304"/>
      <c r="D250" s="304"/>
      <c r="E250" s="304"/>
      <c r="F250" s="304"/>
      <c r="G250" s="304"/>
      <c r="H250" s="304"/>
      <c r="I250" s="305"/>
      <c r="J250" s="33"/>
    </row>
    <row r="251" spans="1:10" ht="21" x14ac:dyDescent="0.25">
      <c r="A251" s="106"/>
      <c r="B251" s="306"/>
      <c r="C251" s="307"/>
      <c r="D251" s="307"/>
      <c r="E251" s="307"/>
      <c r="F251" s="307"/>
      <c r="G251" s="307"/>
      <c r="H251" s="307"/>
      <c r="I251" s="308"/>
      <c r="J251" s="33"/>
    </row>
    <row r="252" spans="1:10" ht="21" x14ac:dyDescent="0.25">
      <c r="A252" s="106"/>
      <c r="B252" s="303"/>
      <c r="C252" s="304"/>
      <c r="D252" s="304"/>
      <c r="E252" s="304"/>
      <c r="F252" s="304"/>
      <c r="G252" s="304"/>
      <c r="H252" s="304"/>
      <c r="I252" s="305"/>
      <c r="J252" s="33"/>
    </row>
    <row r="253" spans="1:10" ht="21" x14ac:dyDescent="0.25">
      <c r="A253" s="106"/>
      <c r="B253" s="306"/>
      <c r="C253" s="307"/>
      <c r="D253" s="307"/>
      <c r="E253" s="307"/>
      <c r="F253" s="307"/>
      <c r="G253" s="307"/>
      <c r="H253" s="307"/>
      <c r="I253" s="308"/>
      <c r="J253" s="33"/>
    </row>
    <row r="254" spans="1:10" ht="21.4" thickBot="1" x14ac:dyDescent="0.3">
      <c r="A254" s="106"/>
      <c r="B254" s="309"/>
      <c r="C254" s="310"/>
      <c r="D254" s="310"/>
      <c r="E254" s="310"/>
      <c r="F254" s="310"/>
      <c r="G254" s="310"/>
      <c r="H254" s="310"/>
      <c r="I254" s="311"/>
      <c r="J254" s="33"/>
    </row>
    <row r="255" spans="1:10" ht="16.149999999999999" x14ac:dyDescent="0.3">
      <c r="A255" s="106"/>
      <c r="B255" s="106"/>
      <c r="C255" s="287" t="s">
        <v>3090</v>
      </c>
      <c r="D255" s="287"/>
      <c r="E255" s="287"/>
      <c r="F255" s="287"/>
      <c r="G255" s="287"/>
      <c r="H255" s="287"/>
      <c r="I255" s="287"/>
      <c r="J255" s="113"/>
    </row>
    <row r="256" spans="1:10" ht="16.149999999999999" x14ac:dyDescent="0.3">
      <c r="A256" s="106"/>
      <c r="B256" s="106"/>
      <c r="C256" s="106"/>
      <c r="D256" s="106"/>
      <c r="E256" s="288" t="s">
        <v>3084</v>
      </c>
      <c r="F256" s="288"/>
      <c r="G256" s="288"/>
      <c r="H256" s="288"/>
      <c r="I256" s="288"/>
      <c r="J256" s="114"/>
    </row>
    <row r="257" spans="1:10" ht="16.149999999999999" x14ac:dyDescent="0.3">
      <c r="A257" s="106"/>
      <c r="B257" s="289" t="s">
        <v>3091</v>
      </c>
      <c r="C257" s="289"/>
      <c r="D257" s="289"/>
      <c r="E257" s="289"/>
      <c r="F257" s="289"/>
      <c r="G257" s="289"/>
      <c r="H257" s="289"/>
      <c r="I257" s="106"/>
      <c r="J257" s="106"/>
    </row>
  </sheetData>
  <sheetProtection sheet="1" objects="1" scenarios="1"/>
  <mergeCells count="95">
    <mergeCell ref="A1:J1"/>
    <mergeCell ref="A2:J2"/>
    <mergeCell ref="A54:J54"/>
    <mergeCell ref="A55:J55"/>
    <mergeCell ref="A107:J107"/>
    <mergeCell ref="B90:I91"/>
    <mergeCell ref="B92:I93"/>
    <mergeCell ref="B94:I95"/>
    <mergeCell ref="C96:I96"/>
    <mergeCell ref="E97:I97"/>
    <mergeCell ref="B98:H98"/>
    <mergeCell ref="B73:I73"/>
    <mergeCell ref="B74:I81"/>
    <mergeCell ref="B83:H83"/>
    <mergeCell ref="B84:H84"/>
    <mergeCell ref="B87:I87"/>
    <mergeCell ref="A108:J108"/>
    <mergeCell ref="B249:I250"/>
    <mergeCell ref="B251:I252"/>
    <mergeCell ref="B253:I254"/>
    <mergeCell ref="C255:I255"/>
    <mergeCell ref="C216:D216"/>
    <mergeCell ref="E216:H216"/>
    <mergeCell ref="B219:I226"/>
    <mergeCell ref="E227:I227"/>
    <mergeCell ref="D229:I229"/>
    <mergeCell ref="A214:J214"/>
    <mergeCell ref="B198:I199"/>
    <mergeCell ref="B200:I201"/>
    <mergeCell ref="C202:I202"/>
    <mergeCell ref="E203:I203"/>
    <mergeCell ref="B204:H204"/>
    <mergeCell ref="E256:I256"/>
    <mergeCell ref="B257:H257"/>
    <mergeCell ref="B232:I232"/>
    <mergeCell ref="B233:I240"/>
    <mergeCell ref="B242:H242"/>
    <mergeCell ref="B243:H243"/>
    <mergeCell ref="B246:I246"/>
    <mergeCell ref="B247:I248"/>
    <mergeCell ref="A213:J213"/>
    <mergeCell ref="B180:I187"/>
    <mergeCell ref="B189:H189"/>
    <mergeCell ref="B190:H190"/>
    <mergeCell ref="B193:I193"/>
    <mergeCell ref="B194:I195"/>
    <mergeCell ref="B196:I197"/>
    <mergeCell ref="B179:I179"/>
    <mergeCell ref="B147:I148"/>
    <mergeCell ref="C149:I149"/>
    <mergeCell ref="E150:I150"/>
    <mergeCell ref="B151:H151"/>
    <mergeCell ref="A160:J160"/>
    <mergeCell ref="A161:J161"/>
    <mergeCell ref="C163:D163"/>
    <mergeCell ref="E163:H163"/>
    <mergeCell ref="B166:I173"/>
    <mergeCell ref="E174:I174"/>
    <mergeCell ref="D176:I176"/>
    <mergeCell ref="B145:I146"/>
    <mergeCell ref="C110:D110"/>
    <mergeCell ref="E110:H110"/>
    <mergeCell ref="B113:I120"/>
    <mergeCell ref="E121:I121"/>
    <mergeCell ref="D123:I123"/>
    <mergeCell ref="B126:I126"/>
    <mergeCell ref="B127:I134"/>
    <mergeCell ref="B136:H136"/>
    <mergeCell ref="B137:H137"/>
    <mergeCell ref="B140:I140"/>
    <mergeCell ref="B141:I142"/>
    <mergeCell ref="B143:I144"/>
    <mergeCell ref="B31:H31"/>
    <mergeCell ref="B88:I89"/>
    <mergeCell ref="C57:D57"/>
    <mergeCell ref="E57:H57"/>
    <mergeCell ref="B60:I67"/>
    <mergeCell ref="E68:I68"/>
    <mergeCell ref="D70:I70"/>
    <mergeCell ref="C4:D4"/>
    <mergeCell ref="E4:H4"/>
    <mergeCell ref="C43:I43"/>
    <mergeCell ref="E44:I44"/>
    <mergeCell ref="B45:H45"/>
    <mergeCell ref="B7:I14"/>
    <mergeCell ref="B21:I28"/>
    <mergeCell ref="B34:I34"/>
    <mergeCell ref="B35:I36"/>
    <mergeCell ref="B37:I38"/>
    <mergeCell ref="B39:I40"/>
    <mergeCell ref="B41:I42"/>
    <mergeCell ref="E15:I15"/>
    <mergeCell ref="D17:I17"/>
    <mergeCell ref="B20:I20"/>
    <mergeCell ref="B30:H30"/>
  </mergeCells>
  <phoneticPr fontId="1"/>
  <pageMargins left="0.7" right="0.7" top="0.75" bottom="0.75" header="0.3" footer="0.3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2"/>
  <sheetViews>
    <sheetView showGridLines="0" showRowColHeaders="0" view="pageBreakPreview" zoomScale="60" zoomScaleNormal="80" workbookViewId="0">
      <selection activeCell="D28" sqref="D28:J29"/>
    </sheetView>
  </sheetViews>
  <sheetFormatPr defaultColWidth="9" defaultRowHeight="12.75" x14ac:dyDescent="0.25"/>
  <cols>
    <col min="1" max="3" width="9" style="66"/>
    <col min="4" max="4" width="10.3984375" style="66" bestFit="1" customWidth="1"/>
    <col min="5" max="12" width="9" style="66"/>
    <col min="13" max="13" width="0" style="66" hidden="1" customWidth="1"/>
    <col min="14" max="14" width="13.3984375" style="66" hidden="1" customWidth="1"/>
    <col min="15" max="15" width="5.59765625" style="66" hidden="1" customWidth="1"/>
    <col min="16" max="16384" width="9" style="66"/>
  </cols>
  <sheetData>
    <row r="1" spans="1:15" x14ac:dyDescent="0.25">
      <c r="A1" s="316" t="s">
        <v>3209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5" x14ac:dyDescent="0.25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15" x14ac:dyDescent="0.25">
      <c r="N3" s="66" t="s">
        <v>3121</v>
      </c>
    </row>
    <row r="4" spans="1:15" x14ac:dyDescent="0.25">
      <c r="B4" s="238" t="s">
        <v>3122</v>
      </c>
      <c r="C4" s="238"/>
      <c r="D4" s="333" t="str">
        <f>IF(基本情報登録!D10="","",基本情報登録!D10)</f>
        <v>九州大学</v>
      </c>
      <c r="E4" s="333"/>
      <c r="F4" s="333"/>
      <c r="G4" s="333"/>
      <c r="H4" s="333"/>
      <c r="I4" s="333"/>
      <c r="J4" s="333"/>
      <c r="N4" s="66">
        <f>IF('様式1‐1(男子)'!D16="",0,1)</f>
        <v>0</v>
      </c>
    </row>
    <row r="5" spans="1:15" x14ac:dyDescent="0.25">
      <c r="N5" s="66">
        <f>IF('様式1-2(男子)'!D16="",0,1)</f>
        <v>0</v>
      </c>
    </row>
    <row r="6" spans="1:15" x14ac:dyDescent="0.25">
      <c r="B6" s="238" t="s">
        <v>3123</v>
      </c>
      <c r="C6" s="238"/>
      <c r="D6" s="333" t="str">
        <f>IF(基本情報登録!D25="","",基本情報登録!D25)</f>
        <v/>
      </c>
      <c r="E6" s="333"/>
      <c r="F6" s="333"/>
      <c r="G6" s="333"/>
      <c r="H6" s="333"/>
      <c r="I6" s="333"/>
      <c r="J6" s="333"/>
      <c r="N6" s="66">
        <f>IF('様式1-2(男子)'!D64="",0,1)</f>
        <v>0</v>
      </c>
    </row>
    <row r="7" spans="1:15" x14ac:dyDescent="0.25">
      <c r="N7" s="66">
        <f>IF('様式1-2(男子)'!D112="",0,1)</f>
        <v>0</v>
      </c>
    </row>
    <row r="8" spans="1:15" x14ac:dyDescent="0.25">
      <c r="B8" s="238" t="s">
        <v>11</v>
      </c>
      <c r="C8" s="238"/>
      <c r="D8" s="333" t="str">
        <f>IF(基本情報登録!D27="","",基本情報登録!D27)</f>
        <v/>
      </c>
      <c r="E8" s="333"/>
      <c r="F8" s="333"/>
      <c r="G8" s="333"/>
      <c r="H8" s="333"/>
      <c r="I8" s="333"/>
      <c r="J8" s="333"/>
      <c r="N8" s="66">
        <f>IF('様式1-2(男子)'!D160="",0,1)</f>
        <v>0</v>
      </c>
    </row>
    <row r="9" spans="1:15" x14ac:dyDescent="0.25">
      <c r="D9" s="97"/>
      <c r="N9" s="66">
        <f>SUM(N4:N8)</f>
        <v>0</v>
      </c>
      <c r="O9" s="66" t="s">
        <v>408</v>
      </c>
    </row>
    <row r="10" spans="1:15" x14ac:dyDescent="0.25">
      <c r="B10" s="238" t="s">
        <v>12</v>
      </c>
      <c r="C10" s="238"/>
      <c r="D10" s="333" t="str">
        <f>IF(基本情報登録!D28="","",基本情報登録!D28)</f>
        <v/>
      </c>
      <c r="E10" s="333"/>
      <c r="F10" s="333"/>
      <c r="G10" s="333"/>
      <c r="H10" s="333"/>
      <c r="I10" s="333"/>
      <c r="J10" s="333"/>
    </row>
    <row r="13" spans="1:15" ht="13.15" thickBot="1" x14ac:dyDescent="0.3"/>
    <row r="14" spans="1:15" x14ac:dyDescent="0.25">
      <c r="B14" s="67"/>
      <c r="C14" s="68"/>
      <c r="D14" s="68"/>
      <c r="E14" s="68"/>
      <c r="F14" s="69" t="s">
        <v>3124</v>
      </c>
      <c r="G14" s="68"/>
      <c r="H14" s="68"/>
      <c r="I14" s="68"/>
      <c r="J14" s="70"/>
    </row>
    <row r="15" spans="1:15" x14ac:dyDescent="0.25">
      <c r="B15" s="71"/>
      <c r="C15" s="97"/>
      <c r="D15" s="97"/>
      <c r="E15" s="97"/>
      <c r="F15" s="97"/>
      <c r="G15" s="97"/>
      <c r="H15" s="97"/>
      <c r="I15" s="97"/>
      <c r="J15" s="72"/>
      <c r="N15" s="73"/>
    </row>
    <row r="16" spans="1:15" x14ac:dyDescent="0.25">
      <c r="A16" s="73"/>
      <c r="B16" s="74" t="s">
        <v>3125</v>
      </c>
      <c r="C16" s="75"/>
      <c r="D16" s="76">
        <v>25000</v>
      </c>
      <c r="E16" s="75" t="s">
        <v>3126</v>
      </c>
      <c r="F16" s="77" t="str">
        <f>IF(N9=0,"",N9)</f>
        <v/>
      </c>
      <c r="G16" s="78" t="s">
        <v>3127</v>
      </c>
      <c r="H16" s="79" t="s">
        <v>3132</v>
      </c>
      <c r="I16" s="80" t="str">
        <f>IF(F16="","",25000*F16)</f>
        <v/>
      </c>
      <c r="J16" s="81"/>
      <c r="K16" s="73"/>
      <c r="L16" s="73"/>
      <c r="M16" s="73"/>
      <c r="O16" s="73"/>
    </row>
    <row r="17" spans="2:10" ht="13.15" thickBot="1" x14ac:dyDescent="0.3">
      <c r="B17" s="82"/>
      <c r="C17" s="83"/>
      <c r="D17" s="83"/>
      <c r="E17" s="83"/>
      <c r="F17" s="83"/>
      <c r="G17" s="83"/>
      <c r="H17" s="83"/>
      <c r="I17" s="83"/>
      <c r="J17" s="84"/>
    </row>
    <row r="20" spans="2:10" ht="13.15" thickBot="1" x14ac:dyDescent="0.3"/>
    <row r="21" spans="2:10" x14ac:dyDescent="0.25">
      <c r="B21" s="317" t="s">
        <v>3128</v>
      </c>
      <c r="C21" s="318"/>
      <c r="D21" s="334" t="s">
        <v>3129</v>
      </c>
      <c r="E21" s="334"/>
      <c r="F21" s="334"/>
      <c r="G21" s="334"/>
      <c r="H21" s="334"/>
      <c r="I21" s="334"/>
      <c r="J21" s="335"/>
    </row>
    <row r="22" spans="2:10" x14ac:dyDescent="0.25">
      <c r="B22" s="329"/>
      <c r="C22" s="331"/>
      <c r="D22" s="336" t="s">
        <v>3215</v>
      </c>
      <c r="E22" s="336"/>
      <c r="F22" s="336"/>
      <c r="G22" s="336"/>
      <c r="H22" s="336"/>
      <c r="I22" s="336"/>
      <c r="J22" s="337"/>
    </row>
    <row r="23" spans="2:10" x14ac:dyDescent="0.25">
      <c r="B23" s="329"/>
      <c r="C23" s="331"/>
      <c r="D23" s="336" t="s">
        <v>3216</v>
      </c>
      <c r="E23" s="336"/>
      <c r="F23" s="336"/>
      <c r="G23" s="336"/>
      <c r="H23" s="336"/>
      <c r="I23" s="336"/>
      <c r="J23" s="337"/>
    </row>
    <row r="24" spans="2:10" ht="13.15" thickBot="1" x14ac:dyDescent="0.3">
      <c r="B24" s="319"/>
      <c r="C24" s="320"/>
      <c r="D24" s="338" t="s">
        <v>3217</v>
      </c>
      <c r="E24" s="338"/>
      <c r="F24" s="338"/>
      <c r="G24" s="338"/>
      <c r="H24" s="338"/>
      <c r="I24" s="338"/>
      <c r="J24" s="339"/>
    </row>
    <row r="27" spans="2:10" ht="13.15" thickBot="1" x14ac:dyDescent="0.3"/>
    <row r="28" spans="2:10" x14ac:dyDescent="0.25">
      <c r="B28" s="317" t="s">
        <v>3130</v>
      </c>
      <c r="C28" s="318"/>
      <c r="D28" s="321" t="s">
        <v>4674</v>
      </c>
      <c r="E28" s="322"/>
      <c r="F28" s="322"/>
      <c r="G28" s="322"/>
      <c r="H28" s="322"/>
      <c r="I28" s="322"/>
      <c r="J28" s="323"/>
    </row>
    <row r="29" spans="2:10" ht="13.15" thickBot="1" x14ac:dyDescent="0.3">
      <c r="B29" s="319"/>
      <c r="C29" s="320"/>
      <c r="D29" s="324"/>
      <c r="E29" s="325"/>
      <c r="F29" s="325"/>
      <c r="G29" s="325"/>
      <c r="H29" s="325"/>
      <c r="I29" s="325"/>
      <c r="J29" s="326"/>
    </row>
    <row r="32" spans="2:10" ht="13.15" thickBot="1" x14ac:dyDescent="0.3"/>
    <row r="33" spans="2:10" x14ac:dyDescent="0.25">
      <c r="B33" s="327" t="s">
        <v>3131</v>
      </c>
      <c r="C33" s="328"/>
      <c r="D33" s="328"/>
      <c r="E33" s="328"/>
      <c r="F33" s="328"/>
      <c r="G33" s="328"/>
      <c r="H33" s="328"/>
      <c r="I33" s="328"/>
      <c r="J33" s="318"/>
    </row>
    <row r="34" spans="2:10" x14ac:dyDescent="0.25">
      <c r="B34" s="329"/>
      <c r="C34" s="330"/>
      <c r="D34" s="330"/>
      <c r="E34" s="330"/>
      <c r="F34" s="330"/>
      <c r="G34" s="330"/>
      <c r="H34" s="330"/>
      <c r="I34" s="330"/>
      <c r="J34" s="331"/>
    </row>
    <row r="35" spans="2:10" x14ac:dyDescent="0.25">
      <c r="B35" s="329"/>
      <c r="C35" s="330"/>
      <c r="D35" s="330"/>
      <c r="E35" s="330"/>
      <c r="F35" s="330"/>
      <c r="G35" s="330"/>
      <c r="H35" s="330"/>
      <c r="I35" s="330"/>
      <c r="J35" s="331"/>
    </row>
    <row r="36" spans="2:10" x14ac:dyDescent="0.25">
      <c r="B36" s="329"/>
      <c r="C36" s="330"/>
      <c r="D36" s="330"/>
      <c r="E36" s="330"/>
      <c r="F36" s="330"/>
      <c r="G36" s="330"/>
      <c r="H36" s="330"/>
      <c r="I36" s="330"/>
      <c r="J36" s="331"/>
    </row>
    <row r="37" spans="2:10" x14ac:dyDescent="0.25">
      <c r="B37" s="329"/>
      <c r="C37" s="330"/>
      <c r="D37" s="330"/>
      <c r="E37" s="330"/>
      <c r="F37" s="330"/>
      <c r="G37" s="330"/>
      <c r="H37" s="330"/>
      <c r="I37" s="330"/>
      <c r="J37" s="331"/>
    </row>
    <row r="38" spans="2:10" x14ac:dyDescent="0.25">
      <c r="B38" s="329"/>
      <c r="C38" s="330"/>
      <c r="D38" s="330"/>
      <c r="E38" s="330"/>
      <c r="F38" s="330"/>
      <c r="G38" s="330"/>
      <c r="H38" s="330"/>
      <c r="I38" s="330"/>
      <c r="J38" s="331"/>
    </row>
    <row r="39" spans="2:10" x14ac:dyDescent="0.25">
      <c r="B39" s="329"/>
      <c r="C39" s="330"/>
      <c r="D39" s="330"/>
      <c r="E39" s="330"/>
      <c r="F39" s="330"/>
      <c r="G39" s="330"/>
      <c r="H39" s="330"/>
      <c r="I39" s="330"/>
      <c r="J39" s="331"/>
    </row>
    <row r="40" spans="2:10" x14ac:dyDescent="0.25">
      <c r="B40" s="329"/>
      <c r="C40" s="330"/>
      <c r="D40" s="330"/>
      <c r="E40" s="330"/>
      <c r="F40" s="330"/>
      <c r="G40" s="330"/>
      <c r="H40" s="330"/>
      <c r="I40" s="330"/>
      <c r="J40" s="331"/>
    </row>
    <row r="41" spans="2:10" x14ac:dyDescent="0.25">
      <c r="B41" s="329"/>
      <c r="C41" s="330"/>
      <c r="D41" s="330"/>
      <c r="E41" s="330"/>
      <c r="F41" s="330"/>
      <c r="G41" s="330"/>
      <c r="H41" s="330"/>
      <c r="I41" s="330"/>
      <c r="J41" s="331"/>
    </row>
    <row r="42" spans="2:10" x14ac:dyDescent="0.25">
      <c r="B42" s="329"/>
      <c r="C42" s="330"/>
      <c r="D42" s="330"/>
      <c r="E42" s="330"/>
      <c r="F42" s="330"/>
      <c r="G42" s="330"/>
      <c r="H42" s="330"/>
      <c r="I42" s="330"/>
      <c r="J42" s="331"/>
    </row>
    <row r="43" spans="2:10" x14ac:dyDescent="0.25">
      <c r="B43" s="329"/>
      <c r="C43" s="330"/>
      <c r="D43" s="330"/>
      <c r="E43" s="330"/>
      <c r="F43" s="330"/>
      <c r="G43" s="330"/>
      <c r="H43" s="330"/>
      <c r="I43" s="330"/>
      <c r="J43" s="331"/>
    </row>
    <row r="44" spans="2:10" x14ac:dyDescent="0.25">
      <c r="B44" s="329"/>
      <c r="C44" s="330"/>
      <c r="D44" s="330"/>
      <c r="E44" s="330"/>
      <c r="F44" s="330"/>
      <c r="G44" s="330"/>
      <c r="H44" s="330"/>
      <c r="I44" s="330"/>
      <c r="J44" s="331"/>
    </row>
    <row r="45" spans="2:10" x14ac:dyDescent="0.25">
      <c r="B45" s="329"/>
      <c r="C45" s="330"/>
      <c r="D45" s="330"/>
      <c r="E45" s="330"/>
      <c r="F45" s="330"/>
      <c r="G45" s="330"/>
      <c r="H45" s="330"/>
      <c r="I45" s="330"/>
      <c r="J45" s="331"/>
    </row>
    <row r="46" spans="2:10" x14ac:dyDescent="0.25">
      <c r="B46" s="329"/>
      <c r="C46" s="330"/>
      <c r="D46" s="330"/>
      <c r="E46" s="330"/>
      <c r="F46" s="330"/>
      <c r="G46" s="330"/>
      <c r="H46" s="330"/>
      <c r="I46" s="330"/>
      <c r="J46" s="331"/>
    </row>
    <row r="47" spans="2:10" x14ac:dyDescent="0.25">
      <c r="B47" s="329"/>
      <c r="C47" s="330"/>
      <c r="D47" s="330"/>
      <c r="E47" s="330"/>
      <c r="F47" s="330"/>
      <c r="G47" s="330"/>
      <c r="H47" s="330"/>
      <c r="I47" s="330"/>
      <c r="J47" s="331"/>
    </row>
    <row r="48" spans="2:10" x14ac:dyDescent="0.25">
      <c r="B48" s="329"/>
      <c r="C48" s="330"/>
      <c r="D48" s="330"/>
      <c r="E48" s="330"/>
      <c r="F48" s="330"/>
      <c r="G48" s="330"/>
      <c r="H48" s="330"/>
      <c r="I48" s="330"/>
      <c r="J48" s="331"/>
    </row>
    <row r="49" spans="2:10" x14ac:dyDescent="0.25">
      <c r="B49" s="329"/>
      <c r="C49" s="330"/>
      <c r="D49" s="330"/>
      <c r="E49" s="330"/>
      <c r="F49" s="330"/>
      <c r="G49" s="330"/>
      <c r="H49" s="330"/>
      <c r="I49" s="330"/>
      <c r="J49" s="331"/>
    </row>
    <row r="50" spans="2:10" x14ac:dyDescent="0.25">
      <c r="B50" s="329"/>
      <c r="C50" s="330"/>
      <c r="D50" s="330"/>
      <c r="E50" s="330"/>
      <c r="F50" s="330"/>
      <c r="G50" s="330"/>
      <c r="H50" s="330"/>
      <c r="I50" s="330"/>
      <c r="J50" s="331"/>
    </row>
    <row r="51" spans="2:10" x14ac:dyDescent="0.25">
      <c r="B51" s="329"/>
      <c r="C51" s="330"/>
      <c r="D51" s="330"/>
      <c r="E51" s="330"/>
      <c r="F51" s="330"/>
      <c r="G51" s="330"/>
      <c r="H51" s="330"/>
      <c r="I51" s="330"/>
      <c r="J51" s="331"/>
    </row>
    <row r="52" spans="2:10" ht="13.15" thickBot="1" x14ac:dyDescent="0.3">
      <c r="B52" s="319"/>
      <c r="C52" s="332"/>
      <c r="D52" s="332"/>
      <c r="E52" s="332"/>
      <c r="F52" s="332"/>
      <c r="G52" s="332"/>
      <c r="H52" s="332"/>
      <c r="I52" s="332"/>
      <c r="J52" s="320"/>
    </row>
  </sheetData>
  <sheetProtection password="8734" sheet="1" objects="1" scenarios="1"/>
  <mergeCells count="17">
    <mergeCell ref="B28:C29"/>
    <mergeCell ref="D28:J29"/>
    <mergeCell ref="B33:J52"/>
    <mergeCell ref="D4:J4"/>
    <mergeCell ref="D6:J6"/>
    <mergeCell ref="D8:J8"/>
    <mergeCell ref="D10:J10"/>
    <mergeCell ref="D21:J21"/>
    <mergeCell ref="D22:J22"/>
    <mergeCell ref="D23:J23"/>
    <mergeCell ref="D24:J24"/>
    <mergeCell ref="B21:C24"/>
    <mergeCell ref="A1:K2"/>
    <mergeCell ref="B4:C4"/>
    <mergeCell ref="B6:C6"/>
    <mergeCell ref="B8:C8"/>
    <mergeCell ref="B10:C10"/>
  </mergeCells>
  <phoneticPr fontId="1"/>
  <dataValidations count="2">
    <dataValidation type="list" allowBlank="1" showInputMessage="1" showErrorMessage="1" sqref="D28:J29">
      <formula1>"必要,不必要"</formula1>
    </dataValidation>
    <dataValidation imeMode="halfKatakana" allowBlank="1" showInputMessage="1" showErrorMessage="1" sqref="D23:J23"/>
  </dataValidations>
  <pageMargins left="0.7" right="0.7" top="0.75" bottom="0.75" header="0.3" footer="0.3"/>
  <pageSetup paperSize="9" scale="89" orientation="portrait" verticalDpi="15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H244"/>
  <sheetViews>
    <sheetView showGridLines="0" showRowColHeaders="0" view="pageBreakPreview" zoomScale="60" zoomScaleNormal="80" workbookViewId="0">
      <selection activeCell="B180" sqref="B180:D180"/>
    </sheetView>
  </sheetViews>
  <sheetFormatPr defaultColWidth="9" defaultRowHeight="12.75" x14ac:dyDescent="0.25"/>
  <cols>
    <col min="1" max="1" width="9" style="66"/>
    <col min="2" max="2" width="18.86328125" style="66" customWidth="1"/>
    <col min="3" max="16384" width="9" style="66"/>
  </cols>
  <sheetData>
    <row r="1" spans="1:8" ht="21" x14ac:dyDescent="0.4">
      <c r="A1" s="315" t="s">
        <v>3208</v>
      </c>
      <c r="B1" s="315"/>
      <c r="C1" s="315"/>
      <c r="D1" s="315"/>
      <c r="E1" s="315"/>
      <c r="F1" s="315"/>
      <c r="G1" s="315"/>
      <c r="H1" s="315"/>
    </row>
    <row r="2" spans="1:8" ht="21" x14ac:dyDescent="0.4">
      <c r="A2" s="315" t="s">
        <v>3092</v>
      </c>
      <c r="B2" s="315"/>
      <c r="C2" s="315"/>
      <c r="D2" s="315"/>
      <c r="E2" s="315"/>
      <c r="F2" s="315"/>
      <c r="G2" s="315"/>
      <c r="H2" s="315"/>
    </row>
    <row r="3" spans="1:8" x14ac:dyDescent="0.25">
      <c r="A3" s="34"/>
      <c r="B3" s="34"/>
      <c r="C3" s="34"/>
      <c r="D3" s="34"/>
      <c r="E3" s="34"/>
      <c r="F3" s="34"/>
      <c r="G3" s="34"/>
      <c r="H3" s="34"/>
    </row>
    <row r="4" spans="1:8" x14ac:dyDescent="0.25">
      <c r="A4" s="34"/>
      <c r="B4" s="34"/>
      <c r="C4" s="34"/>
      <c r="D4" s="34"/>
      <c r="E4" s="34"/>
      <c r="F4" s="34"/>
      <c r="G4" s="34"/>
      <c r="H4" s="34"/>
    </row>
    <row r="5" spans="1:8" x14ac:dyDescent="0.25">
      <c r="A5" s="34"/>
      <c r="B5" s="34"/>
      <c r="C5" s="34"/>
      <c r="D5" s="34"/>
      <c r="E5" s="34"/>
      <c r="F5" s="34"/>
      <c r="G5" s="34"/>
      <c r="H5" s="34"/>
    </row>
    <row r="6" spans="1:8" x14ac:dyDescent="0.25">
      <c r="A6" s="34"/>
      <c r="B6" s="34"/>
      <c r="C6" s="34"/>
      <c r="D6" s="34"/>
      <c r="E6" s="34"/>
      <c r="F6" s="34"/>
      <c r="G6" s="34"/>
      <c r="H6" s="34"/>
    </row>
    <row r="7" spans="1:8" x14ac:dyDescent="0.25">
      <c r="A7" s="34"/>
      <c r="B7" s="34"/>
      <c r="C7" s="34"/>
      <c r="D7" s="34"/>
      <c r="E7" s="34"/>
      <c r="F7" s="34"/>
      <c r="G7" s="34"/>
      <c r="H7" s="34"/>
    </row>
    <row r="8" spans="1:8" x14ac:dyDescent="0.25">
      <c r="A8" s="106"/>
      <c r="B8" s="106"/>
      <c r="C8" s="106"/>
      <c r="D8" s="106"/>
      <c r="E8" s="106"/>
      <c r="F8" s="106"/>
      <c r="G8" s="106"/>
      <c r="H8" s="106"/>
    </row>
    <row r="9" spans="1:8" ht="21" x14ac:dyDescent="0.4">
      <c r="A9" s="106"/>
      <c r="B9" s="35" t="s">
        <v>3093</v>
      </c>
      <c r="C9" s="286" t="str">
        <f>IF(基本情報登録!$D$10="","",基本情報登録!$D$10)</f>
        <v>九州大学</v>
      </c>
      <c r="D9" s="286"/>
      <c r="E9" s="286"/>
      <c r="F9" s="286"/>
      <c r="G9" s="286"/>
      <c r="H9" s="106"/>
    </row>
    <row r="10" spans="1:8" x14ac:dyDescent="0.25">
      <c r="A10" s="106"/>
      <c r="B10" s="36"/>
      <c r="C10" s="106"/>
      <c r="D10" s="106"/>
      <c r="E10" s="106"/>
      <c r="F10" s="106"/>
      <c r="G10" s="106"/>
      <c r="H10" s="106"/>
    </row>
    <row r="11" spans="1:8" x14ac:dyDescent="0.25">
      <c r="A11" s="106"/>
      <c r="B11" s="36"/>
      <c r="C11" s="106"/>
      <c r="D11" s="106"/>
      <c r="E11" s="106"/>
      <c r="F11" s="106"/>
      <c r="G11" s="106"/>
      <c r="H11" s="106"/>
    </row>
    <row r="12" spans="1:8" x14ac:dyDescent="0.25">
      <c r="A12" s="106"/>
      <c r="B12" s="36"/>
      <c r="C12" s="106"/>
      <c r="D12" s="106"/>
      <c r="E12" s="106"/>
      <c r="F12" s="106"/>
      <c r="G12" s="106"/>
      <c r="H12" s="106"/>
    </row>
    <row r="13" spans="1:8" x14ac:dyDescent="0.25">
      <c r="A13" s="106"/>
      <c r="B13" s="36"/>
      <c r="C13" s="106"/>
      <c r="D13" s="106"/>
      <c r="E13" s="106"/>
      <c r="F13" s="106"/>
      <c r="G13" s="106"/>
      <c r="H13" s="106"/>
    </row>
    <row r="14" spans="1:8" x14ac:dyDescent="0.25">
      <c r="A14" s="106"/>
      <c r="B14" s="36"/>
      <c r="C14" s="106"/>
      <c r="D14" s="106"/>
      <c r="E14" s="106"/>
      <c r="F14" s="106"/>
      <c r="G14" s="106"/>
      <c r="H14" s="106"/>
    </row>
    <row r="15" spans="1:8" x14ac:dyDescent="0.25">
      <c r="A15" s="106"/>
      <c r="B15" s="36"/>
      <c r="C15" s="106"/>
      <c r="D15" s="106"/>
      <c r="E15" s="106"/>
      <c r="F15" s="106"/>
      <c r="G15" s="106"/>
      <c r="H15" s="106"/>
    </row>
    <row r="16" spans="1:8" ht="27" customHeight="1" x14ac:dyDescent="0.3">
      <c r="A16" s="106"/>
      <c r="B16" s="35" t="s">
        <v>18</v>
      </c>
      <c r="C16" s="344"/>
      <c r="D16" s="344"/>
      <c r="E16" s="344"/>
      <c r="F16" s="344"/>
      <c r="G16" s="344"/>
      <c r="H16" s="107"/>
    </row>
    <row r="17" spans="1:8" ht="16.149999999999999" x14ac:dyDescent="0.3">
      <c r="A17" s="106"/>
      <c r="B17" s="37"/>
      <c r="C17" s="38"/>
      <c r="D17" s="38"/>
      <c r="E17" s="38"/>
      <c r="F17" s="38"/>
      <c r="G17" s="107"/>
      <c r="H17" s="107"/>
    </row>
    <row r="18" spans="1:8" ht="16.149999999999999" x14ac:dyDescent="0.3">
      <c r="A18" s="106"/>
      <c r="B18" s="37"/>
      <c r="C18" s="38"/>
      <c r="D18" s="38"/>
      <c r="E18" s="38"/>
      <c r="F18" s="38"/>
      <c r="G18" s="38"/>
      <c r="H18" s="38"/>
    </row>
    <row r="19" spans="1:8" ht="16.149999999999999" x14ac:dyDescent="0.3">
      <c r="A19" s="106"/>
      <c r="B19" s="37"/>
      <c r="C19" s="38"/>
      <c r="D19" s="38"/>
      <c r="E19" s="38"/>
      <c r="F19" s="38"/>
      <c r="G19" s="38"/>
      <c r="H19" s="38"/>
    </row>
    <row r="20" spans="1:8" ht="16.149999999999999" x14ac:dyDescent="0.3">
      <c r="A20" s="106"/>
      <c r="B20" s="37"/>
      <c r="C20" s="38"/>
      <c r="D20" s="38"/>
      <c r="E20" s="38"/>
      <c r="F20" s="38"/>
      <c r="G20" s="38"/>
      <c r="H20" s="38"/>
    </row>
    <row r="21" spans="1:8" ht="16.149999999999999" x14ac:dyDescent="0.3">
      <c r="A21" s="106"/>
      <c r="B21" s="36"/>
      <c r="C21" s="107"/>
      <c r="D21" s="107"/>
      <c r="E21" s="107"/>
      <c r="F21" s="107"/>
      <c r="G21" s="107"/>
      <c r="H21" s="107"/>
    </row>
    <row r="22" spans="1:8" ht="27" customHeight="1" x14ac:dyDescent="0.3">
      <c r="A22" s="106"/>
      <c r="B22" s="35" t="s">
        <v>3195</v>
      </c>
      <c r="C22" s="340"/>
      <c r="D22" s="340"/>
      <c r="E22" s="340"/>
      <c r="F22" s="340"/>
      <c r="G22" s="340"/>
      <c r="H22" s="38"/>
    </row>
    <row r="23" spans="1:8" ht="16.149999999999999" x14ac:dyDescent="0.3">
      <c r="A23" s="106"/>
      <c r="B23" s="106"/>
      <c r="C23" s="107"/>
      <c r="D23" s="107"/>
      <c r="E23" s="107"/>
      <c r="F23" s="107"/>
      <c r="G23" s="107"/>
      <c r="H23" s="107"/>
    </row>
    <row r="24" spans="1:8" x14ac:dyDescent="0.25">
      <c r="A24" s="106"/>
      <c r="B24" s="106"/>
      <c r="C24" s="106"/>
      <c r="D24" s="106"/>
      <c r="E24" s="106"/>
      <c r="F24" s="106"/>
      <c r="G24" s="106"/>
      <c r="H24" s="106"/>
    </row>
    <row r="25" spans="1:8" x14ac:dyDescent="0.25">
      <c r="A25" s="106"/>
      <c r="B25" s="106"/>
      <c r="C25" s="106"/>
      <c r="D25" s="106"/>
      <c r="E25" s="106"/>
      <c r="F25" s="106"/>
      <c r="G25" s="106"/>
      <c r="H25" s="106"/>
    </row>
    <row r="26" spans="1:8" x14ac:dyDescent="0.25">
      <c r="A26" s="106"/>
      <c r="B26" s="106"/>
      <c r="C26" s="106"/>
      <c r="D26" s="106"/>
      <c r="E26" s="106"/>
      <c r="F26" s="106"/>
      <c r="G26" s="106"/>
      <c r="H26" s="106"/>
    </row>
    <row r="27" spans="1:8" x14ac:dyDescent="0.25">
      <c r="A27" s="106"/>
      <c r="B27" s="106"/>
      <c r="C27" s="106"/>
      <c r="D27" s="106"/>
      <c r="E27" s="106"/>
      <c r="F27" s="106"/>
      <c r="G27" s="106"/>
      <c r="H27" s="106"/>
    </row>
    <row r="28" spans="1:8" x14ac:dyDescent="0.25">
      <c r="A28" s="106"/>
      <c r="B28" s="106"/>
      <c r="C28" s="106"/>
      <c r="D28" s="106"/>
      <c r="E28" s="106"/>
      <c r="F28" s="106"/>
      <c r="G28" s="106"/>
      <c r="H28" s="106"/>
    </row>
    <row r="29" spans="1:8" ht="16.149999999999999" x14ac:dyDescent="0.3">
      <c r="A29" s="106"/>
      <c r="B29" s="341" t="s">
        <v>3094</v>
      </c>
      <c r="C29" s="341"/>
      <c r="D29" s="341"/>
      <c r="E29" s="106"/>
      <c r="F29" s="106"/>
      <c r="G29" s="106"/>
      <c r="H29" s="106"/>
    </row>
    <row r="30" spans="1:8" ht="16.149999999999999" x14ac:dyDescent="0.3">
      <c r="A30" s="106"/>
      <c r="B30" s="107"/>
      <c r="C30" s="107"/>
      <c r="D30" s="106"/>
      <c r="E30" s="106"/>
      <c r="F30" s="106"/>
      <c r="G30" s="106"/>
      <c r="H30" s="106"/>
    </row>
    <row r="31" spans="1:8" ht="14.25" x14ac:dyDescent="0.3">
      <c r="A31" s="106"/>
      <c r="B31" s="108"/>
      <c r="C31" s="108"/>
      <c r="D31" s="108"/>
      <c r="E31" s="108"/>
      <c r="F31" s="108"/>
      <c r="G31" s="108"/>
      <c r="H31" s="108"/>
    </row>
    <row r="32" spans="1:8" ht="14.25" x14ac:dyDescent="0.3">
      <c r="A32" s="106"/>
      <c r="B32" s="108"/>
      <c r="C32" s="108"/>
      <c r="D32" s="108"/>
      <c r="E32" s="108"/>
      <c r="F32" s="108"/>
      <c r="G32" s="108"/>
      <c r="H32" s="108"/>
    </row>
    <row r="33" spans="1:8" ht="14.25" x14ac:dyDescent="0.3">
      <c r="A33" s="106"/>
      <c r="B33" s="108"/>
      <c r="C33" s="108"/>
      <c r="D33" s="108"/>
      <c r="E33" s="108"/>
      <c r="F33" s="108"/>
      <c r="G33" s="108"/>
      <c r="H33" s="108"/>
    </row>
    <row r="34" spans="1:8" ht="14.25" x14ac:dyDescent="0.3">
      <c r="A34" s="106"/>
      <c r="B34" s="108"/>
      <c r="C34" s="108"/>
      <c r="D34" s="108"/>
      <c r="E34" s="108"/>
      <c r="F34" s="108"/>
      <c r="G34" s="108"/>
      <c r="H34" s="108"/>
    </row>
    <row r="35" spans="1:8" ht="27" customHeight="1" x14ac:dyDescent="0.3">
      <c r="A35" s="106"/>
      <c r="B35" s="35" t="s">
        <v>3095</v>
      </c>
      <c r="C35" s="342" t="str">
        <f>IF(基本情報登録!$D$25="","",基本情報登録!$D$25)</f>
        <v/>
      </c>
      <c r="D35" s="342"/>
      <c r="E35" s="342"/>
      <c r="F35" s="342"/>
      <c r="G35" s="342"/>
      <c r="H35" s="39"/>
    </row>
    <row r="36" spans="1:8" ht="14.25" x14ac:dyDescent="0.3">
      <c r="A36" s="106"/>
      <c r="B36" s="108"/>
      <c r="C36" s="40"/>
      <c r="D36" s="39"/>
      <c r="E36" s="109"/>
      <c r="F36" s="39"/>
      <c r="G36" s="39"/>
      <c r="H36" s="39"/>
    </row>
    <row r="37" spans="1:8" ht="14.25" x14ac:dyDescent="0.3">
      <c r="A37" s="106"/>
      <c r="B37" s="108"/>
      <c r="C37" s="40"/>
      <c r="D37" s="39"/>
      <c r="E37" s="109"/>
      <c r="F37" s="39"/>
      <c r="G37" s="39"/>
      <c r="H37" s="39"/>
    </row>
    <row r="38" spans="1:8" ht="14.25" x14ac:dyDescent="0.3">
      <c r="A38" s="106"/>
      <c r="B38" s="108"/>
      <c r="C38" s="41"/>
      <c r="D38" s="108"/>
      <c r="E38" s="108"/>
      <c r="F38" s="108"/>
      <c r="G38" s="108"/>
      <c r="H38" s="108"/>
    </row>
    <row r="39" spans="1:8" ht="27" customHeight="1" x14ac:dyDescent="0.3">
      <c r="A39" s="106"/>
      <c r="B39" s="35" t="s">
        <v>3096</v>
      </c>
      <c r="C39" s="343" t="str">
        <f>IF(基本情報登録!$D$27="","",基本情報登録!$D$27)</f>
        <v/>
      </c>
      <c r="D39" s="343"/>
      <c r="E39" s="343"/>
      <c r="F39" s="343"/>
      <c r="G39" s="343"/>
      <c r="H39" s="39"/>
    </row>
    <row r="40" spans="1:8" x14ac:dyDescent="0.25">
      <c r="A40" s="106"/>
      <c r="B40" s="106"/>
      <c r="C40" s="106"/>
      <c r="D40" s="106"/>
      <c r="E40" s="106"/>
      <c r="F40" s="106"/>
      <c r="G40" s="106"/>
      <c r="H40" s="106"/>
    </row>
    <row r="41" spans="1:8" x14ac:dyDescent="0.25">
      <c r="A41" s="106"/>
      <c r="B41" s="106"/>
      <c r="C41" s="106"/>
      <c r="D41" s="106"/>
      <c r="E41" s="106"/>
      <c r="F41" s="106"/>
      <c r="G41" s="106"/>
      <c r="H41" s="106"/>
    </row>
    <row r="42" spans="1:8" x14ac:dyDescent="0.25">
      <c r="A42" s="106"/>
      <c r="B42" s="106"/>
      <c r="C42" s="106"/>
      <c r="D42" s="106"/>
      <c r="E42" s="106"/>
      <c r="F42" s="106"/>
      <c r="G42" s="106"/>
      <c r="H42" s="106"/>
    </row>
    <row r="43" spans="1:8" ht="16.149999999999999" x14ac:dyDescent="0.3">
      <c r="A43" s="106"/>
      <c r="B43" s="289" t="s">
        <v>3091</v>
      </c>
      <c r="C43" s="289"/>
      <c r="D43" s="289"/>
      <c r="E43" s="289"/>
      <c r="F43" s="289"/>
      <c r="G43" s="289"/>
      <c r="H43" s="289"/>
    </row>
    <row r="44" spans="1:8" ht="16.149999999999999" x14ac:dyDescent="0.3">
      <c r="A44" s="106"/>
      <c r="B44" s="115"/>
      <c r="C44" s="115"/>
      <c r="D44" s="115"/>
      <c r="E44" s="115"/>
      <c r="F44" s="115"/>
      <c r="G44" s="115"/>
      <c r="H44" s="115"/>
    </row>
    <row r="45" spans="1:8" ht="16.149999999999999" x14ac:dyDescent="0.3">
      <c r="A45" s="106"/>
      <c r="B45" s="115"/>
      <c r="C45" s="115"/>
      <c r="D45" s="115"/>
      <c r="E45" s="115"/>
      <c r="F45" s="115"/>
      <c r="G45" s="115"/>
      <c r="H45" s="115"/>
    </row>
    <row r="46" spans="1:8" ht="16.149999999999999" x14ac:dyDescent="0.3">
      <c r="A46" s="106"/>
      <c r="B46" s="115"/>
      <c r="C46" s="115"/>
      <c r="D46" s="115"/>
      <c r="E46" s="115"/>
      <c r="F46" s="115"/>
      <c r="G46" s="115"/>
      <c r="H46" s="115"/>
    </row>
    <row r="47" spans="1:8" ht="16.149999999999999" x14ac:dyDescent="0.3">
      <c r="A47" s="106"/>
      <c r="B47" s="115"/>
      <c r="C47" s="115"/>
      <c r="D47" s="115"/>
      <c r="E47" s="115"/>
      <c r="F47" s="115"/>
      <c r="G47" s="115"/>
      <c r="H47" s="115"/>
    </row>
    <row r="48" spans="1:8" ht="16.149999999999999" x14ac:dyDescent="0.3">
      <c r="A48" s="106"/>
      <c r="B48" s="115"/>
      <c r="C48" s="115"/>
      <c r="D48" s="115"/>
      <c r="E48" s="115"/>
      <c r="F48" s="115"/>
      <c r="G48" s="115"/>
      <c r="H48" s="115"/>
    </row>
    <row r="49" spans="1:8" x14ac:dyDescent="0.25">
      <c r="A49" s="106"/>
      <c r="B49" s="106"/>
      <c r="C49" s="106"/>
      <c r="D49" s="106"/>
      <c r="E49" s="106"/>
      <c r="F49" s="106"/>
      <c r="G49" s="106"/>
      <c r="H49" s="106"/>
    </row>
    <row r="51" spans="1:8" ht="21" x14ac:dyDescent="0.4">
      <c r="A51" s="315" t="s">
        <v>3208</v>
      </c>
      <c r="B51" s="315"/>
      <c r="C51" s="315"/>
      <c r="D51" s="315"/>
      <c r="E51" s="315"/>
      <c r="F51" s="315"/>
      <c r="G51" s="315"/>
      <c r="H51" s="315"/>
    </row>
    <row r="52" spans="1:8" ht="21" x14ac:dyDescent="0.4">
      <c r="A52" s="315" t="s">
        <v>3092</v>
      </c>
      <c r="B52" s="315"/>
      <c r="C52" s="315"/>
      <c r="D52" s="315"/>
      <c r="E52" s="315"/>
      <c r="F52" s="315"/>
      <c r="G52" s="315"/>
      <c r="H52" s="315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106"/>
      <c r="B58" s="106"/>
      <c r="C58" s="106"/>
      <c r="D58" s="106"/>
      <c r="E58" s="106"/>
      <c r="F58" s="106"/>
      <c r="G58" s="106"/>
      <c r="H58" s="106"/>
    </row>
    <row r="59" spans="1:8" ht="21" x14ac:dyDescent="0.4">
      <c r="A59" s="106"/>
      <c r="B59" s="35" t="s">
        <v>3093</v>
      </c>
      <c r="C59" s="286" t="str">
        <f>IF(基本情報登録!$D$10="","",基本情報登録!$D$10&amp;"B")</f>
        <v>九州大学B</v>
      </c>
      <c r="D59" s="286"/>
      <c r="E59" s="286"/>
      <c r="F59" s="286"/>
      <c r="G59" s="286"/>
      <c r="H59" s="106"/>
    </row>
    <row r="60" spans="1:8" x14ac:dyDescent="0.25">
      <c r="A60" s="106"/>
      <c r="B60" s="36"/>
      <c r="C60" s="106"/>
      <c r="D60" s="106"/>
      <c r="E60" s="106"/>
      <c r="F60" s="106"/>
      <c r="G60" s="106"/>
      <c r="H60" s="106"/>
    </row>
    <row r="61" spans="1:8" x14ac:dyDescent="0.25">
      <c r="A61" s="106"/>
      <c r="B61" s="36"/>
      <c r="C61" s="106"/>
      <c r="D61" s="106"/>
      <c r="E61" s="106"/>
      <c r="F61" s="106"/>
      <c r="G61" s="106"/>
      <c r="H61" s="106"/>
    </row>
    <row r="62" spans="1:8" x14ac:dyDescent="0.25">
      <c r="A62" s="106"/>
      <c r="B62" s="36"/>
      <c r="C62" s="106"/>
      <c r="D62" s="106"/>
      <c r="E62" s="106"/>
      <c r="F62" s="106"/>
      <c r="G62" s="106"/>
      <c r="H62" s="106"/>
    </row>
    <row r="63" spans="1:8" x14ac:dyDescent="0.25">
      <c r="A63" s="106"/>
      <c r="B63" s="36"/>
      <c r="C63" s="106"/>
      <c r="D63" s="106"/>
      <c r="E63" s="106"/>
      <c r="F63" s="106"/>
      <c r="G63" s="106"/>
      <c r="H63" s="106"/>
    </row>
    <row r="64" spans="1:8" x14ac:dyDescent="0.25">
      <c r="A64" s="106"/>
      <c r="B64" s="36"/>
      <c r="C64" s="106"/>
      <c r="D64" s="106"/>
      <c r="E64" s="106"/>
      <c r="F64" s="106"/>
      <c r="G64" s="106"/>
      <c r="H64" s="106"/>
    </row>
    <row r="65" spans="1:8" x14ac:dyDescent="0.25">
      <c r="A65" s="106"/>
      <c r="B65" s="36"/>
      <c r="C65" s="106"/>
      <c r="D65" s="106"/>
      <c r="E65" s="106"/>
      <c r="F65" s="106"/>
      <c r="G65" s="106"/>
      <c r="H65" s="106"/>
    </row>
    <row r="66" spans="1:8" ht="27" customHeight="1" x14ac:dyDescent="0.3">
      <c r="A66" s="106"/>
      <c r="B66" s="35" t="s">
        <v>18</v>
      </c>
      <c r="C66" s="344"/>
      <c r="D66" s="344"/>
      <c r="E66" s="344"/>
      <c r="F66" s="344"/>
      <c r="G66" s="344"/>
      <c r="H66" s="107"/>
    </row>
    <row r="67" spans="1:8" ht="16.149999999999999" x14ac:dyDescent="0.3">
      <c r="A67" s="106"/>
      <c r="B67" s="37"/>
      <c r="C67" s="38"/>
      <c r="D67" s="38"/>
      <c r="E67" s="38"/>
      <c r="F67" s="38"/>
      <c r="G67" s="107"/>
      <c r="H67" s="107"/>
    </row>
    <row r="68" spans="1:8" ht="16.149999999999999" x14ac:dyDescent="0.3">
      <c r="A68" s="106"/>
      <c r="B68" s="37"/>
      <c r="C68" s="38"/>
      <c r="D68" s="38"/>
      <c r="E68" s="38"/>
      <c r="F68" s="38"/>
      <c r="G68" s="38"/>
      <c r="H68" s="38"/>
    </row>
    <row r="69" spans="1:8" ht="16.149999999999999" x14ac:dyDescent="0.3">
      <c r="A69" s="106"/>
      <c r="B69" s="37"/>
      <c r="C69" s="38"/>
      <c r="D69" s="38"/>
      <c r="E69" s="38"/>
      <c r="F69" s="38"/>
      <c r="G69" s="38"/>
      <c r="H69" s="38"/>
    </row>
    <row r="70" spans="1:8" ht="16.149999999999999" x14ac:dyDescent="0.3">
      <c r="A70" s="106"/>
      <c r="B70" s="37"/>
      <c r="C70" s="38"/>
      <c r="D70" s="38"/>
      <c r="E70" s="38"/>
      <c r="F70" s="38"/>
      <c r="G70" s="38"/>
      <c r="H70" s="38"/>
    </row>
    <row r="71" spans="1:8" ht="16.149999999999999" x14ac:dyDescent="0.3">
      <c r="A71" s="106"/>
      <c r="B71" s="36"/>
      <c r="C71" s="107"/>
      <c r="D71" s="107"/>
      <c r="E71" s="107"/>
      <c r="F71" s="107"/>
      <c r="G71" s="107"/>
      <c r="H71" s="107"/>
    </row>
    <row r="72" spans="1:8" ht="27" customHeight="1" x14ac:dyDescent="0.3">
      <c r="A72" s="106"/>
      <c r="B72" s="35" t="s">
        <v>3195</v>
      </c>
      <c r="C72" s="340"/>
      <c r="D72" s="340"/>
      <c r="E72" s="340"/>
      <c r="F72" s="340"/>
      <c r="G72" s="340"/>
      <c r="H72" s="38"/>
    </row>
    <row r="73" spans="1:8" ht="16.149999999999999" x14ac:dyDescent="0.3">
      <c r="A73" s="106"/>
      <c r="B73" s="106"/>
      <c r="C73" s="107"/>
      <c r="D73" s="107"/>
      <c r="E73" s="107"/>
      <c r="F73" s="107"/>
      <c r="G73" s="107"/>
      <c r="H73" s="107"/>
    </row>
    <row r="74" spans="1:8" x14ac:dyDescent="0.25">
      <c r="A74" s="106"/>
      <c r="B74" s="106"/>
      <c r="C74" s="106"/>
      <c r="D74" s="106"/>
      <c r="E74" s="106"/>
      <c r="F74" s="106"/>
      <c r="G74" s="106"/>
      <c r="H74" s="106"/>
    </row>
    <row r="75" spans="1:8" x14ac:dyDescent="0.25">
      <c r="A75" s="106"/>
      <c r="B75" s="106"/>
      <c r="C75" s="106"/>
      <c r="D75" s="106"/>
      <c r="E75" s="106"/>
      <c r="F75" s="106"/>
      <c r="G75" s="106"/>
      <c r="H75" s="106"/>
    </row>
    <row r="76" spans="1:8" x14ac:dyDescent="0.25">
      <c r="A76" s="106"/>
      <c r="B76" s="106"/>
      <c r="C76" s="106"/>
      <c r="D76" s="106"/>
      <c r="E76" s="106"/>
      <c r="F76" s="106"/>
      <c r="G76" s="106"/>
      <c r="H76" s="106"/>
    </row>
    <row r="77" spans="1:8" x14ac:dyDescent="0.25">
      <c r="A77" s="106"/>
      <c r="B77" s="106"/>
      <c r="C77" s="106"/>
      <c r="D77" s="106"/>
      <c r="E77" s="106"/>
      <c r="F77" s="106"/>
      <c r="G77" s="106"/>
      <c r="H77" s="106"/>
    </row>
    <row r="78" spans="1:8" x14ac:dyDescent="0.25">
      <c r="A78" s="106"/>
      <c r="B78" s="106"/>
      <c r="C78" s="106"/>
      <c r="D78" s="106"/>
      <c r="E78" s="106"/>
      <c r="F78" s="106"/>
      <c r="G78" s="106"/>
      <c r="H78" s="106"/>
    </row>
    <row r="79" spans="1:8" ht="16.149999999999999" x14ac:dyDescent="0.3">
      <c r="A79" s="106"/>
      <c r="B79" s="341" t="s">
        <v>3094</v>
      </c>
      <c r="C79" s="341"/>
      <c r="D79" s="341"/>
      <c r="E79" s="106"/>
      <c r="F79" s="106"/>
      <c r="G79" s="106"/>
      <c r="H79" s="106"/>
    </row>
    <row r="80" spans="1:8" ht="16.149999999999999" x14ac:dyDescent="0.3">
      <c r="A80" s="106"/>
      <c r="B80" s="107"/>
      <c r="C80" s="107"/>
      <c r="D80" s="106"/>
      <c r="E80" s="106"/>
      <c r="F80" s="106"/>
      <c r="G80" s="106"/>
      <c r="H80" s="106"/>
    </row>
    <row r="81" spans="1:8" ht="14.25" x14ac:dyDescent="0.3">
      <c r="A81" s="106"/>
      <c r="B81" s="108"/>
      <c r="C81" s="108"/>
      <c r="D81" s="108"/>
      <c r="E81" s="108"/>
      <c r="F81" s="108"/>
      <c r="G81" s="108"/>
      <c r="H81" s="108"/>
    </row>
    <row r="82" spans="1:8" ht="14.25" x14ac:dyDescent="0.3">
      <c r="A82" s="106"/>
      <c r="B82" s="108"/>
      <c r="C82" s="108"/>
      <c r="D82" s="108"/>
      <c r="E82" s="108"/>
      <c r="F82" s="108"/>
      <c r="G82" s="108"/>
      <c r="H82" s="108"/>
    </row>
    <row r="83" spans="1:8" ht="14.25" x14ac:dyDescent="0.3">
      <c r="A83" s="106"/>
      <c r="B83" s="108"/>
      <c r="C83" s="108"/>
      <c r="D83" s="108"/>
      <c r="E83" s="108"/>
      <c r="F83" s="108"/>
      <c r="G83" s="108"/>
      <c r="H83" s="108"/>
    </row>
    <row r="84" spans="1:8" ht="14.25" x14ac:dyDescent="0.3">
      <c r="A84" s="106"/>
      <c r="B84" s="108"/>
      <c r="C84" s="108"/>
      <c r="D84" s="108"/>
      <c r="E84" s="108"/>
      <c r="F84" s="108"/>
      <c r="G84" s="108"/>
      <c r="H84" s="108"/>
    </row>
    <row r="85" spans="1:8" ht="27" customHeight="1" x14ac:dyDescent="0.3">
      <c r="A85" s="106"/>
      <c r="B85" s="35" t="s">
        <v>3095</v>
      </c>
      <c r="C85" s="342" t="str">
        <f>IF(基本情報登録!$D$25="","",基本情報登録!$D$25)</f>
        <v/>
      </c>
      <c r="D85" s="342"/>
      <c r="E85" s="342"/>
      <c r="F85" s="342"/>
      <c r="G85" s="342"/>
      <c r="H85" s="39"/>
    </row>
    <row r="86" spans="1:8" ht="14.25" x14ac:dyDescent="0.3">
      <c r="A86" s="106"/>
      <c r="B86" s="108"/>
      <c r="C86" s="40"/>
      <c r="D86" s="39"/>
      <c r="E86" s="109"/>
      <c r="F86" s="39"/>
      <c r="G86" s="39"/>
      <c r="H86" s="39"/>
    </row>
    <row r="87" spans="1:8" ht="14.25" x14ac:dyDescent="0.3">
      <c r="A87" s="106"/>
      <c r="B87" s="108"/>
      <c r="C87" s="40"/>
      <c r="D87" s="39"/>
      <c r="E87" s="109"/>
      <c r="F87" s="39"/>
      <c r="G87" s="39"/>
      <c r="H87" s="39"/>
    </row>
    <row r="88" spans="1:8" ht="14.25" x14ac:dyDescent="0.3">
      <c r="A88" s="106"/>
      <c r="B88" s="108"/>
      <c r="C88" s="41"/>
      <c r="D88" s="108"/>
      <c r="E88" s="108"/>
      <c r="F88" s="108"/>
      <c r="G88" s="108"/>
      <c r="H88" s="108"/>
    </row>
    <row r="89" spans="1:8" ht="27" customHeight="1" x14ac:dyDescent="0.3">
      <c r="A89" s="106"/>
      <c r="B89" s="35" t="s">
        <v>3096</v>
      </c>
      <c r="C89" s="343" t="str">
        <f>IF(基本情報登録!$D$27="","",基本情報登録!$D$27)</f>
        <v/>
      </c>
      <c r="D89" s="343"/>
      <c r="E89" s="343"/>
      <c r="F89" s="343"/>
      <c r="G89" s="343"/>
      <c r="H89" s="39"/>
    </row>
    <row r="90" spans="1:8" x14ac:dyDescent="0.25">
      <c r="A90" s="106"/>
      <c r="B90" s="106"/>
      <c r="C90" s="106"/>
      <c r="D90" s="106"/>
      <c r="E90" s="106"/>
      <c r="F90" s="106"/>
      <c r="G90" s="106"/>
      <c r="H90" s="106"/>
    </row>
    <row r="91" spans="1:8" x14ac:dyDescent="0.25">
      <c r="A91" s="106"/>
      <c r="B91" s="106"/>
      <c r="C91" s="106"/>
      <c r="D91" s="106"/>
      <c r="E91" s="106"/>
      <c r="F91" s="106"/>
      <c r="G91" s="106"/>
      <c r="H91" s="106"/>
    </row>
    <row r="92" spans="1:8" x14ac:dyDescent="0.25">
      <c r="A92" s="106"/>
      <c r="B92" s="106"/>
      <c r="C92" s="106"/>
      <c r="D92" s="106"/>
      <c r="E92" s="106"/>
      <c r="F92" s="106"/>
      <c r="G92" s="106"/>
      <c r="H92" s="106"/>
    </row>
    <row r="93" spans="1:8" ht="16.149999999999999" x14ac:dyDescent="0.3">
      <c r="A93" s="106"/>
      <c r="B93" s="289" t="s">
        <v>3091</v>
      </c>
      <c r="C93" s="289"/>
      <c r="D93" s="289"/>
      <c r="E93" s="289"/>
      <c r="F93" s="289"/>
      <c r="G93" s="289"/>
      <c r="H93" s="289"/>
    </row>
    <row r="94" spans="1:8" ht="16.149999999999999" x14ac:dyDescent="0.3">
      <c r="A94" s="106"/>
      <c r="B94" s="115"/>
      <c r="C94" s="115"/>
      <c r="D94" s="115"/>
      <c r="E94" s="115"/>
      <c r="F94" s="115"/>
      <c r="G94" s="115"/>
      <c r="H94" s="115"/>
    </row>
    <row r="95" spans="1:8" x14ac:dyDescent="0.25">
      <c r="A95" s="106"/>
      <c r="B95" s="106"/>
      <c r="C95" s="106"/>
      <c r="D95" s="106"/>
      <c r="E95" s="106"/>
      <c r="F95" s="106"/>
      <c r="G95" s="123"/>
      <c r="H95" s="106"/>
    </row>
    <row r="96" spans="1:8" x14ac:dyDescent="0.25">
      <c r="A96" s="106"/>
      <c r="B96" s="106"/>
      <c r="C96" s="106"/>
      <c r="D96" s="106"/>
      <c r="E96" s="106"/>
      <c r="F96" s="106"/>
      <c r="G96" s="106"/>
      <c r="H96" s="106"/>
    </row>
    <row r="97" spans="1:8" x14ac:dyDescent="0.25">
      <c r="A97" s="106"/>
      <c r="B97" s="106"/>
      <c r="C97" s="106"/>
      <c r="D97" s="106"/>
      <c r="E97" s="106"/>
      <c r="F97" s="106"/>
      <c r="G97" s="106"/>
      <c r="H97" s="106"/>
    </row>
    <row r="98" spans="1:8" x14ac:dyDescent="0.25">
      <c r="A98" s="106"/>
      <c r="B98" s="106"/>
      <c r="C98" s="106"/>
      <c r="D98" s="106"/>
      <c r="E98" s="106"/>
      <c r="F98" s="106"/>
      <c r="G98" s="106"/>
      <c r="H98" s="106"/>
    </row>
    <row r="99" spans="1:8" x14ac:dyDescent="0.25">
      <c r="A99" s="106"/>
      <c r="B99" s="106"/>
      <c r="C99" s="106"/>
      <c r="D99" s="106"/>
      <c r="E99" s="106"/>
      <c r="F99" s="106"/>
      <c r="G99" s="106"/>
      <c r="H99" s="106"/>
    </row>
    <row r="100" spans="1:8" x14ac:dyDescent="0.25">
      <c r="A100" s="106"/>
      <c r="B100" s="106"/>
      <c r="C100" s="106"/>
      <c r="D100" s="106"/>
      <c r="E100" s="106"/>
      <c r="F100" s="106"/>
      <c r="G100" s="106"/>
      <c r="H100" s="106"/>
    </row>
    <row r="102" spans="1:8" ht="21" x14ac:dyDescent="0.4">
      <c r="A102" s="315" t="s">
        <v>3208</v>
      </c>
      <c r="B102" s="315"/>
      <c r="C102" s="315"/>
      <c r="D102" s="315"/>
      <c r="E102" s="315"/>
      <c r="F102" s="315"/>
      <c r="G102" s="315"/>
      <c r="H102" s="315"/>
    </row>
    <row r="103" spans="1:8" ht="21" x14ac:dyDescent="0.4">
      <c r="A103" s="315" t="s">
        <v>3092</v>
      </c>
      <c r="B103" s="315"/>
      <c r="C103" s="315"/>
      <c r="D103" s="315"/>
      <c r="E103" s="315"/>
      <c r="F103" s="315"/>
      <c r="G103" s="315"/>
      <c r="H103" s="315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106"/>
      <c r="B109" s="106"/>
      <c r="C109" s="106"/>
      <c r="D109" s="106"/>
      <c r="E109" s="106"/>
      <c r="F109" s="106"/>
      <c r="G109" s="106"/>
      <c r="H109" s="106"/>
    </row>
    <row r="110" spans="1:8" ht="21" x14ac:dyDescent="0.4">
      <c r="A110" s="106"/>
      <c r="B110" s="35" t="s">
        <v>3093</v>
      </c>
      <c r="C110" s="286" t="str">
        <f>IF(基本情報登録!$D$10="","",基本情報登録!$D$10&amp;"C")</f>
        <v>九州大学C</v>
      </c>
      <c r="D110" s="286"/>
      <c r="E110" s="286"/>
      <c r="F110" s="286"/>
      <c r="G110" s="286"/>
      <c r="H110" s="106"/>
    </row>
    <row r="111" spans="1:8" x14ac:dyDescent="0.25">
      <c r="A111" s="106"/>
      <c r="B111" s="36"/>
      <c r="C111" s="106"/>
      <c r="D111" s="106"/>
      <c r="E111" s="106"/>
      <c r="F111" s="106"/>
      <c r="G111" s="106"/>
      <c r="H111" s="106"/>
    </row>
    <row r="112" spans="1:8" x14ac:dyDescent="0.25">
      <c r="A112" s="106"/>
      <c r="B112" s="36"/>
      <c r="C112" s="106"/>
      <c r="D112" s="106"/>
      <c r="E112" s="106"/>
      <c r="F112" s="106"/>
      <c r="G112" s="106"/>
      <c r="H112" s="106"/>
    </row>
    <row r="113" spans="1:8" x14ac:dyDescent="0.25">
      <c r="A113" s="106"/>
      <c r="B113" s="36"/>
      <c r="C113" s="106"/>
      <c r="D113" s="106"/>
      <c r="E113" s="106"/>
      <c r="F113" s="106"/>
      <c r="G113" s="106"/>
      <c r="H113" s="106"/>
    </row>
    <row r="114" spans="1:8" x14ac:dyDescent="0.25">
      <c r="A114" s="106"/>
      <c r="B114" s="36"/>
      <c r="C114" s="106"/>
      <c r="D114" s="106"/>
      <c r="E114" s="106"/>
      <c r="F114" s="106"/>
      <c r="G114" s="106"/>
      <c r="H114" s="106"/>
    </row>
    <row r="115" spans="1:8" x14ac:dyDescent="0.25">
      <c r="A115" s="106"/>
      <c r="B115" s="36"/>
      <c r="C115" s="106"/>
      <c r="D115" s="106"/>
      <c r="E115" s="106"/>
      <c r="F115" s="106"/>
      <c r="G115" s="106"/>
      <c r="H115" s="106"/>
    </row>
    <row r="116" spans="1:8" x14ac:dyDescent="0.25">
      <c r="A116" s="106"/>
      <c r="B116" s="36"/>
      <c r="C116" s="106"/>
      <c r="D116" s="106"/>
      <c r="E116" s="106"/>
      <c r="F116" s="106"/>
      <c r="G116" s="106"/>
      <c r="H116" s="106"/>
    </row>
    <row r="117" spans="1:8" ht="27" customHeight="1" x14ac:dyDescent="0.3">
      <c r="A117" s="106"/>
      <c r="B117" s="35" t="s">
        <v>18</v>
      </c>
      <c r="C117" s="344"/>
      <c r="D117" s="344"/>
      <c r="E117" s="344"/>
      <c r="F117" s="344"/>
      <c r="G117" s="344"/>
      <c r="H117" s="107"/>
    </row>
    <row r="118" spans="1:8" ht="16.149999999999999" x14ac:dyDescent="0.3">
      <c r="A118" s="106"/>
      <c r="B118" s="37"/>
      <c r="C118" s="38"/>
      <c r="D118" s="38"/>
      <c r="E118" s="38"/>
      <c r="F118" s="38"/>
      <c r="G118" s="107"/>
      <c r="H118" s="107"/>
    </row>
    <row r="119" spans="1:8" ht="16.149999999999999" x14ac:dyDescent="0.3">
      <c r="A119" s="106"/>
      <c r="B119" s="37"/>
      <c r="C119" s="38"/>
      <c r="D119" s="38"/>
      <c r="E119" s="38"/>
      <c r="F119" s="38"/>
      <c r="G119" s="38"/>
      <c r="H119" s="38"/>
    </row>
    <row r="120" spans="1:8" ht="16.149999999999999" x14ac:dyDescent="0.3">
      <c r="A120" s="106"/>
      <c r="B120" s="37"/>
      <c r="C120" s="38"/>
      <c r="D120" s="38"/>
      <c r="E120" s="38"/>
      <c r="F120" s="38"/>
      <c r="G120" s="38"/>
      <c r="H120" s="38"/>
    </row>
    <row r="121" spans="1:8" ht="16.149999999999999" x14ac:dyDescent="0.3">
      <c r="A121" s="106"/>
      <c r="B121" s="37"/>
      <c r="C121" s="38"/>
      <c r="D121" s="38"/>
      <c r="E121" s="38"/>
      <c r="F121" s="38"/>
      <c r="G121" s="38"/>
      <c r="H121" s="38"/>
    </row>
    <row r="122" spans="1:8" ht="16.149999999999999" x14ac:dyDescent="0.3">
      <c r="A122" s="106"/>
      <c r="B122" s="36"/>
      <c r="C122" s="107"/>
      <c r="D122" s="107"/>
      <c r="E122" s="107"/>
      <c r="F122" s="107"/>
      <c r="G122" s="107"/>
      <c r="H122" s="107"/>
    </row>
    <row r="123" spans="1:8" ht="27" customHeight="1" x14ac:dyDescent="0.3">
      <c r="A123" s="106"/>
      <c r="B123" s="35" t="s">
        <v>3195</v>
      </c>
      <c r="C123" s="340"/>
      <c r="D123" s="340"/>
      <c r="E123" s="340"/>
      <c r="F123" s="340"/>
      <c r="G123" s="340"/>
      <c r="H123" s="38"/>
    </row>
    <row r="124" spans="1:8" ht="16.149999999999999" x14ac:dyDescent="0.3">
      <c r="A124" s="106"/>
      <c r="B124" s="106"/>
      <c r="C124" s="107"/>
      <c r="D124" s="107"/>
      <c r="E124" s="107"/>
      <c r="F124" s="107"/>
      <c r="G124" s="107"/>
      <c r="H124" s="107"/>
    </row>
    <row r="125" spans="1:8" x14ac:dyDescent="0.25">
      <c r="A125" s="106"/>
      <c r="B125" s="106"/>
      <c r="C125" s="106"/>
      <c r="D125" s="106"/>
      <c r="E125" s="106"/>
      <c r="F125" s="106"/>
      <c r="G125" s="106"/>
      <c r="H125" s="106"/>
    </row>
    <row r="126" spans="1:8" x14ac:dyDescent="0.25">
      <c r="A126" s="106"/>
      <c r="B126" s="106"/>
      <c r="C126" s="106"/>
      <c r="D126" s="106"/>
      <c r="E126" s="106"/>
      <c r="F126" s="106"/>
      <c r="G126" s="106"/>
      <c r="H126" s="106"/>
    </row>
    <row r="127" spans="1:8" x14ac:dyDescent="0.25">
      <c r="A127" s="106"/>
      <c r="B127" s="106"/>
      <c r="C127" s="106"/>
      <c r="D127" s="106"/>
      <c r="E127" s="106"/>
      <c r="F127" s="106"/>
      <c r="G127" s="106"/>
      <c r="H127" s="106"/>
    </row>
    <row r="128" spans="1:8" x14ac:dyDescent="0.25">
      <c r="A128" s="106"/>
      <c r="B128" s="106"/>
      <c r="C128" s="106"/>
      <c r="D128" s="106"/>
      <c r="E128" s="106"/>
      <c r="F128" s="106"/>
      <c r="G128" s="106"/>
      <c r="H128" s="106"/>
    </row>
    <row r="129" spans="1:8" x14ac:dyDescent="0.25">
      <c r="A129" s="106"/>
      <c r="B129" s="106"/>
      <c r="C129" s="106"/>
      <c r="D129" s="106"/>
      <c r="E129" s="106"/>
      <c r="F129" s="106"/>
      <c r="G129" s="106"/>
      <c r="H129" s="106"/>
    </row>
    <row r="130" spans="1:8" ht="16.149999999999999" x14ac:dyDescent="0.3">
      <c r="A130" s="106"/>
      <c r="B130" s="341" t="s">
        <v>3094</v>
      </c>
      <c r="C130" s="341"/>
      <c r="D130" s="341"/>
      <c r="E130" s="106"/>
      <c r="F130" s="106"/>
      <c r="G130" s="106"/>
      <c r="H130" s="106"/>
    </row>
    <row r="131" spans="1:8" ht="16.149999999999999" x14ac:dyDescent="0.3">
      <c r="A131" s="106"/>
      <c r="B131" s="107"/>
      <c r="C131" s="107"/>
      <c r="D131" s="106"/>
      <c r="E131" s="106"/>
      <c r="F131" s="106"/>
      <c r="G131" s="106"/>
      <c r="H131" s="106"/>
    </row>
    <row r="132" spans="1:8" ht="14.25" x14ac:dyDescent="0.3">
      <c r="A132" s="106"/>
      <c r="B132" s="108"/>
      <c r="C132" s="108"/>
      <c r="D132" s="108"/>
      <c r="E132" s="108"/>
      <c r="F132" s="108"/>
      <c r="G132" s="108"/>
      <c r="H132" s="108"/>
    </row>
    <row r="133" spans="1:8" ht="14.25" x14ac:dyDescent="0.3">
      <c r="A133" s="106"/>
      <c r="B133" s="108"/>
      <c r="C133" s="108"/>
      <c r="D133" s="108"/>
      <c r="E133" s="108"/>
      <c r="F133" s="108"/>
      <c r="G133" s="108"/>
      <c r="H133" s="108"/>
    </row>
    <row r="134" spans="1:8" ht="14.25" x14ac:dyDescent="0.3">
      <c r="A134" s="106"/>
      <c r="B134" s="108"/>
      <c r="C134" s="108"/>
      <c r="D134" s="108"/>
      <c r="E134" s="108"/>
      <c r="F134" s="108"/>
      <c r="G134" s="108"/>
      <c r="H134" s="108"/>
    </row>
    <row r="135" spans="1:8" ht="14.25" x14ac:dyDescent="0.3">
      <c r="A135" s="106"/>
      <c r="B135" s="108"/>
      <c r="C135" s="108"/>
      <c r="D135" s="108"/>
      <c r="E135" s="108"/>
      <c r="F135" s="108"/>
      <c r="G135" s="108"/>
      <c r="H135" s="108"/>
    </row>
    <row r="136" spans="1:8" ht="27" customHeight="1" x14ac:dyDescent="0.3">
      <c r="A136" s="106"/>
      <c r="B136" s="35" t="s">
        <v>3095</v>
      </c>
      <c r="C136" s="342" t="str">
        <f>IF(基本情報登録!$D$25="","",基本情報登録!$D$25)</f>
        <v/>
      </c>
      <c r="D136" s="342"/>
      <c r="E136" s="342"/>
      <c r="F136" s="342"/>
      <c r="G136" s="342"/>
      <c r="H136" s="39"/>
    </row>
    <row r="137" spans="1:8" ht="14.25" x14ac:dyDescent="0.3">
      <c r="A137" s="106"/>
      <c r="B137" s="108"/>
      <c r="C137" s="40"/>
      <c r="D137" s="39"/>
      <c r="E137" s="109"/>
      <c r="F137" s="39"/>
      <c r="G137" s="39"/>
      <c r="H137" s="39"/>
    </row>
    <row r="138" spans="1:8" ht="14.25" x14ac:dyDescent="0.3">
      <c r="A138" s="106"/>
      <c r="B138" s="108"/>
      <c r="C138" s="40"/>
      <c r="D138" s="39"/>
      <c r="E138" s="109"/>
      <c r="F138" s="39"/>
      <c r="G138" s="39"/>
      <c r="H138" s="39"/>
    </row>
    <row r="139" spans="1:8" ht="14.25" x14ac:dyDescent="0.3">
      <c r="A139" s="106"/>
      <c r="B139" s="108"/>
      <c r="C139" s="41"/>
      <c r="D139" s="108"/>
      <c r="E139" s="108"/>
      <c r="F139" s="108"/>
      <c r="G139" s="108"/>
      <c r="H139" s="108"/>
    </row>
    <row r="140" spans="1:8" ht="27" customHeight="1" x14ac:dyDescent="0.3">
      <c r="A140" s="106"/>
      <c r="B140" s="35" t="s">
        <v>3096</v>
      </c>
      <c r="C140" s="343" t="str">
        <f>IF(基本情報登録!$D$27="","",基本情報登録!$D$27)</f>
        <v/>
      </c>
      <c r="D140" s="343"/>
      <c r="E140" s="343"/>
      <c r="F140" s="343"/>
      <c r="G140" s="343"/>
      <c r="H140" s="39"/>
    </row>
    <row r="141" spans="1:8" x14ac:dyDescent="0.25">
      <c r="A141" s="106"/>
      <c r="B141" s="106"/>
      <c r="C141" s="106"/>
      <c r="D141" s="106"/>
      <c r="E141" s="106"/>
      <c r="F141" s="106"/>
      <c r="G141" s="106"/>
      <c r="H141" s="106"/>
    </row>
    <row r="142" spans="1:8" x14ac:dyDescent="0.25">
      <c r="A142" s="106"/>
      <c r="B142" s="106"/>
      <c r="C142" s="106"/>
      <c r="D142" s="106"/>
      <c r="E142" s="106"/>
      <c r="F142" s="106"/>
      <c r="G142" s="106"/>
      <c r="H142" s="106"/>
    </row>
    <row r="143" spans="1:8" x14ac:dyDescent="0.25">
      <c r="A143" s="106"/>
      <c r="B143" s="106"/>
      <c r="C143" s="106"/>
      <c r="D143" s="106"/>
      <c r="E143" s="106"/>
      <c r="F143" s="106"/>
      <c r="G143" s="106"/>
      <c r="H143" s="106"/>
    </row>
    <row r="144" spans="1:8" ht="16.149999999999999" x14ac:dyDescent="0.3">
      <c r="A144" s="106"/>
      <c r="B144" s="289" t="s">
        <v>3091</v>
      </c>
      <c r="C144" s="289"/>
      <c r="D144" s="289"/>
      <c r="E144" s="289"/>
      <c r="F144" s="289"/>
      <c r="G144" s="289"/>
      <c r="H144" s="289"/>
    </row>
    <row r="145" spans="1:8" ht="16.149999999999999" x14ac:dyDescent="0.3">
      <c r="A145" s="106"/>
      <c r="B145" s="115"/>
      <c r="C145" s="115"/>
      <c r="D145" s="115"/>
      <c r="E145" s="115"/>
      <c r="F145" s="115"/>
      <c r="G145" s="115"/>
      <c r="H145" s="115"/>
    </row>
    <row r="146" spans="1:8" ht="16.149999999999999" x14ac:dyDescent="0.3">
      <c r="A146" s="106"/>
      <c r="B146" s="115"/>
      <c r="C146" s="115"/>
      <c r="D146" s="115"/>
      <c r="E146" s="115"/>
      <c r="F146" s="115"/>
      <c r="G146" s="115"/>
      <c r="H146" s="115"/>
    </row>
    <row r="147" spans="1:8" ht="16.149999999999999" x14ac:dyDescent="0.3">
      <c r="A147" s="106"/>
      <c r="B147" s="115"/>
      <c r="C147" s="115"/>
      <c r="D147" s="115"/>
      <c r="E147" s="115"/>
      <c r="F147" s="115"/>
      <c r="G147" s="115"/>
      <c r="H147" s="115"/>
    </row>
    <row r="148" spans="1:8" ht="16.149999999999999" x14ac:dyDescent="0.3">
      <c r="A148" s="106"/>
      <c r="B148" s="115"/>
      <c r="C148" s="115"/>
      <c r="D148" s="115"/>
      <c r="E148" s="115"/>
      <c r="F148" s="115"/>
      <c r="G148" s="115"/>
      <c r="H148" s="115"/>
    </row>
    <row r="149" spans="1:8" ht="16.149999999999999" x14ac:dyDescent="0.3">
      <c r="A149" s="106"/>
      <c r="B149" s="115"/>
      <c r="C149" s="115"/>
      <c r="D149" s="115"/>
      <c r="E149" s="115"/>
      <c r="F149" s="115"/>
      <c r="G149" s="115"/>
      <c r="H149" s="115"/>
    </row>
    <row r="150" spans="1:8" x14ac:dyDescent="0.25">
      <c r="A150" s="106"/>
      <c r="B150" s="106"/>
      <c r="C150" s="106"/>
      <c r="D150" s="106"/>
      <c r="E150" s="106"/>
      <c r="F150" s="106"/>
      <c r="G150" s="106"/>
      <c r="H150" s="106"/>
    </row>
    <row r="152" spans="1:8" ht="21" x14ac:dyDescent="0.4">
      <c r="A152" s="315" t="s">
        <v>3208</v>
      </c>
      <c r="B152" s="315"/>
      <c r="C152" s="315"/>
      <c r="D152" s="315"/>
      <c r="E152" s="315"/>
      <c r="F152" s="315"/>
      <c r="G152" s="315"/>
      <c r="H152" s="315"/>
    </row>
    <row r="153" spans="1:8" ht="21" x14ac:dyDescent="0.4">
      <c r="A153" s="315" t="s">
        <v>3092</v>
      </c>
      <c r="B153" s="315"/>
      <c r="C153" s="315"/>
      <c r="D153" s="315"/>
      <c r="E153" s="315"/>
      <c r="F153" s="315"/>
      <c r="G153" s="315"/>
      <c r="H153" s="315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106"/>
      <c r="B159" s="106"/>
      <c r="C159" s="106"/>
      <c r="D159" s="106"/>
      <c r="E159" s="106"/>
      <c r="F159" s="106"/>
      <c r="G159" s="106"/>
      <c r="H159" s="106"/>
    </row>
    <row r="160" spans="1:8" ht="21" x14ac:dyDescent="0.4">
      <c r="A160" s="106"/>
      <c r="B160" s="35" t="s">
        <v>3093</v>
      </c>
      <c r="C160" s="286" t="str">
        <f>IF(基本情報登録!$D$10="","",基本情報登録!$D$10&amp;"D")</f>
        <v>九州大学D</v>
      </c>
      <c r="D160" s="286"/>
      <c r="E160" s="286"/>
      <c r="F160" s="286"/>
      <c r="G160" s="286"/>
      <c r="H160" s="106"/>
    </row>
    <row r="161" spans="1:8" x14ac:dyDescent="0.25">
      <c r="A161" s="106"/>
      <c r="B161" s="36"/>
      <c r="C161" s="106"/>
      <c r="D161" s="106"/>
      <c r="E161" s="106"/>
      <c r="F161" s="106"/>
      <c r="G161" s="106"/>
      <c r="H161" s="106"/>
    </row>
    <row r="162" spans="1:8" x14ac:dyDescent="0.25">
      <c r="A162" s="106"/>
      <c r="B162" s="36"/>
      <c r="C162" s="106"/>
      <c r="D162" s="106"/>
      <c r="E162" s="106"/>
      <c r="F162" s="106"/>
      <c r="G162" s="106"/>
      <c r="H162" s="106"/>
    </row>
    <row r="163" spans="1:8" x14ac:dyDescent="0.25">
      <c r="A163" s="106"/>
      <c r="B163" s="36"/>
      <c r="C163" s="106"/>
      <c r="D163" s="106"/>
      <c r="E163" s="106"/>
      <c r="F163" s="106"/>
      <c r="G163" s="106"/>
      <c r="H163" s="106"/>
    </row>
    <row r="164" spans="1:8" x14ac:dyDescent="0.25">
      <c r="A164" s="106"/>
      <c r="B164" s="36"/>
      <c r="C164" s="106"/>
      <c r="D164" s="106"/>
      <c r="E164" s="106"/>
      <c r="F164" s="106"/>
      <c r="G164" s="106"/>
      <c r="H164" s="106"/>
    </row>
    <row r="165" spans="1:8" x14ac:dyDescent="0.25">
      <c r="A165" s="106"/>
      <c r="B165" s="36"/>
      <c r="C165" s="106"/>
      <c r="D165" s="106"/>
      <c r="E165" s="106"/>
      <c r="F165" s="106"/>
      <c r="G165" s="106"/>
      <c r="H165" s="106"/>
    </row>
    <row r="166" spans="1:8" x14ac:dyDescent="0.25">
      <c r="A166" s="106"/>
      <c r="B166" s="36"/>
      <c r="C166" s="106"/>
      <c r="D166" s="106"/>
      <c r="E166" s="106"/>
      <c r="F166" s="106"/>
      <c r="G166" s="106"/>
      <c r="H166" s="106"/>
    </row>
    <row r="167" spans="1:8" ht="27" customHeight="1" x14ac:dyDescent="0.3">
      <c r="A167" s="106"/>
      <c r="B167" s="35" t="s">
        <v>18</v>
      </c>
      <c r="C167" s="344"/>
      <c r="D167" s="344"/>
      <c r="E167" s="344"/>
      <c r="F167" s="344"/>
      <c r="G167" s="344"/>
      <c r="H167" s="107"/>
    </row>
    <row r="168" spans="1:8" ht="16.149999999999999" x14ac:dyDescent="0.3">
      <c r="A168" s="106"/>
      <c r="B168" s="37"/>
      <c r="C168" s="38"/>
      <c r="D168" s="38"/>
      <c r="E168" s="38"/>
      <c r="F168" s="38"/>
      <c r="G168" s="107"/>
      <c r="H168" s="107"/>
    </row>
    <row r="169" spans="1:8" ht="16.149999999999999" x14ac:dyDescent="0.3">
      <c r="A169" s="106"/>
      <c r="B169" s="37"/>
      <c r="C169" s="38"/>
      <c r="D169" s="38"/>
      <c r="E169" s="38"/>
      <c r="F169" s="38"/>
      <c r="G169" s="38"/>
      <c r="H169" s="38"/>
    </row>
    <row r="170" spans="1:8" ht="16.149999999999999" x14ac:dyDescent="0.3">
      <c r="A170" s="106"/>
      <c r="B170" s="37"/>
      <c r="C170" s="38"/>
      <c r="D170" s="38"/>
      <c r="E170" s="38"/>
      <c r="F170" s="38"/>
      <c r="G170" s="38"/>
      <c r="H170" s="38"/>
    </row>
    <row r="171" spans="1:8" ht="16.149999999999999" x14ac:dyDescent="0.3">
      <c r="A171" s="106"/>
      <c r="B171" s="37"/>
      <c r="C171" s="38"/>
      <c r="D171" s="38"/>
      <c r="E171" s="38"/>
      <c r="F171" s="38"/>
      <c r="G171" s="38"/>
      <c r="H171" s="38"/>
    </row>
    <row r="172" spans="1:8" ht="16.149999999999999" x14ac:dyDescent="0.3">
      <c r="A172" s="106"/>
      <c r="B172" s="36"/>
      <c r="C172" s="107"/>
      <c r="D172" s="107"/>
      <c r="E172" s="107"/>
      <c r="F172" s="107"/>
      <c r="G172" s="107"/>
      <c r="H172" s="107"/>
    </row>
    <row r="173" spans="1:8" ht="27" customHeight="1" x14ac:dyDescent="0.3">
      <c r="A173" s="106"/>
      <c r="B173" s="35" t="s">
        <v>3195</v>
      </c>
      <c r="C173" s="340"/>
      <c r="D173" s="340"/>
      <c r="E173" s="340"/>
      <c r="F173" s="340"/>
      <c r="G173" s="340"/>
      <c r="H173" s="38"/>
    </row>
    <row r="174" spans="1:8" ht="16.149999999999999" x14ac:dyDescent="0.3">
      <c r="A174" s="106"/>
      <c r="B174" s="106"/>
      <c r="C174" s="107"/>
      <c r="D174" s="107"/>
      <c r="E174" s="107"/>
      <c r="F174" s="107"/>
      <c r="G174" s="107"/>
      <c r="H174" s="107"/>
    </row>
    <row r="175" spans="1:8" x14ac:dyDescent="0.25">
      <c r="A175" s="106"/>
      <c r="B175" s="106"/>
      <c r="C175" s="106"/>
      <c r="D175" s="106"/>
      <c r="E175" s="106"/>
      <c r="F175" s="106"/>
      <c r="G175" s="106"/>
      <c r="H175" s="106"/>
    </row>
    <row r="176" spans="1:8" x14ac:dyDescent="0.25">
      <c r="A176" s="106"/>
      <c r="B176" s="106"/>
      <c r="C176" s="106"/>
      <c r="D176" s="106"/>
      <c r="E176" s="106"/>
      <c r="F176" s="106"/>
      <c r="G176" s="106"/>
      <c r="H176" s="106"/>
    </row>
    <row r="177" spans="1:8" x14ac:dyDescent="0.25">
      <c r="A177" s="106"/>
      <c r="B177" s="106"/>
      <c r="C177" s="106"/>
      <c r="D177" s="106"/>
      <c r="E177" s="106"/>
      <c r="F177" s="106"/>
      <c r="G177" s="106"/>
      <c r="H177" s="106"/>
    </row>
    <row r="178" spans="1:8" x14ac:dyDescent="0.25">
      <c r="A178" s="106"/>
      <c r="B178" s="106"/>
      <c r="C178" s="106"/>
      <c r="D178" s="106"/>
      <c r="E178" s="106"/>
      <c r="F178" s="106"/>
      <c r="G178" s="106"/>
      <c r="H178" s="106"/>
    </row>
    <row r="179" spans="1:8" x14ac:dyDescent="0.25">
      <c r="A179" s="106"/>
      <c r="B179" s="106"/>
      <c r="C179" s="106"/>
      <c r="D179" s="106"/>
      <c r="E179" s="106"/>
      <c r="F179" s="106"/>
      <c r="G179" s="106"/>
      <c r="H179" s="106"/>
    </row>
    <row r="180" spans="1:8" ht="16.149999999999999" x14ac:dyDescent="0.3">
      <c r="A180" s="106"/>
      <c r="B180" s="341" t="s">
        <v>3094</v>
      </c>
      <c r="C180" s="341"/>
      <c r="D180" s="341"/>
      <c r="E180" s="106"/>
      <c r="F180" s="106"/>
      <c r="G180" s="106"/>
      <c r="H180" s="106"/>
    </row>
    <row r="181" spans="1:8" ht="16.149999999999999" x14ac:dyDescent="0.3">
      <c r="A181" s="106"/>
      <c r="B181" s="107"/>
      <c r="C181" s="107"/>
      <c r="D181" s="106"/>
      <c r="E181" s="106"/>
      <c r="F181" s="106"/>
      <c r="G181" s="106"/>
      <c r="H181" s="106"/>
    </row>
    <row r="182" spans="1:8" ht="14.25" x14ac:dyDescent="0.3">
      <c r="A182" s="106"/>
      <c r="B182" s="108"/>
      <c r="C182" s="108"/>
      <c r="D182" s="108"/>
      <c r="E182" s="108"/>
      <c r="F182" s="108"/>
      <c r="G182" s="108"/>
      <c r="H182" s="108"/>
    </row>
    <row r="183" spans="1:8" ht="14.25" x14ac:dyDescent="0.3">
      <c r="A183" s="106"/>
      <c r="B183" s="108"/>
      <c r="C183" s="108"/>
      <c r="D183" s="108"/>
      <c r="E183" s="108"/>
      <c r="F183" s="108"/>
      <c r="G183" s="108"/>
      <c r="H183" s="108"/>
    </row>
    <row r="184" spans="1:8" ht="14.25" x14ac:dyDescent="0.3">
      <c r="A184" s="106"/>
      <c r="B184" s="108"/>
      <c r="C184" s="108"/>
      <c r="D184" s="108"/>
      <c r="E184" s="108"/>
      <c r="F184" s="108"/>
      <c r="G184" s="108"/>
      <c r="H184" s="108"/>
    </row>
    <row r="185" spans="1:8" ht="14.25" x14ac:dyDescent="0.3">
      <c r="A185" s="106"/>
      <c r="B185" s="108"/>
      <c r="C185" s="108"/>
      <c r="D185" s="108"/>
      <c r="E185" s="108"/>
      <c r="F185" s="108"/>
      <c r="G185" s="108"/>
      <c r="H185" s="108"/>
    </row>
    <row r="186" spans="1:8" ht="27" customHeight="1" x14ac:dyDescent="0.3">
      <c r="A186" s="106"/>
      <c r="B186" s="35" t="s">
        <v>3095</v>
      </c>
      <c r="C186" s="342" t="str">
        <f>IF(基本情報登録!$D$25="","",基本情報登録!$D$25)</f>
        <v/>
      </c>
      <c r="D186" s="342"/>
      <c r="E186" s="342"/>
      <c r="F186" s="342"/>
      <c r="G186" s="342"/>
      <c r="H186" s="39"/>
    </row>
    <row r="187" spans="1:8" ht="14.25" x14ac:dyDescent="0.3">
      <c r="A187" s="106"/>
      <c r="B187" s="108"/>
      <c r="C187" s="40"/>
      <c r="D187" s="39"/>
      <c r="E187" s="109"/>
      <c r="F187" s="39"/>
      <c r="G187" s="39"/>
      <c r="H187" s="39"/>
    </row>
    <row r="188" spans="1:8" ht="14.25" x14ac:dyDescent="0.3">
      <c r="A188" s="106"/>
      <c r="B188" s="108"/>
      <c r="C188" s="40"/>
      <c r="D188" s="39"/>
      <c r="E188" s="109"/>
      <c r="F188" s="39"/>
      <c r="G188" s="39"/>
      <c r="H188" s="39"/>
    </row>
    <row r="189" spans="1:8" ht="14.25" x14ac:dyDescent="0.3">
      <c r="A189" s="106"/>
      <c r="B189" s="108"/>
      <c r="C189" s="41"/>
      <c r="D189" s="108"/>
      <c r="E189" s="108"/>
      <c r="F189" s="108"/>
      <c r="G189" s="108"/>
      <c r="H189" s="108"/>
    </row>
    <row r="190" spans="1:8" ht="27" customHeight="1" x14ac:dyDescent="0.3">
      <c r="A190" s="106"/>
      <c r="B190" s="35" t="s">
        <v>3096</v>
      </c>
      <c r="C190" s="343" t="str">
        <f>IF(基本情報登録!$D$27="","",基本情報登録!$D$27)</f>
        <v/>
      </c>
      <c r="D190" s="343"/>
      <c r="E190" s="343"/>
      <c r="F190" s="343"/>
      <c r="G190" s="343"/>
      <c r="H190" s="39"/>
    </row>
    <row r="191" spans="1:8" x14ac:dyDescent="0.25">
      <c r="A191" s="106"/>
      <c r="B191" s="106"/>
      <c r="C191" s="106"/>
      <c r="D191" s="106"/>
      <c r="E191" s="106"/>
      <c r="F191" s="106"/>
      <c r="G191" s="106"/>
      <c r="H191" s="106"/>
    </row>
    <row r="192" spans="1:8" x14ac:dyDescent="0.25">
      <c r="A192" s="106"/>
      <c r="B192" s="106"/>
      <c r="C192" s="106"/>
      <c r="D192" s="106"/>
      <c r="E192" s="106"/>
      <c r="F192" s="106"/>
      <c r="G192" s="106"/>
      <c r="H192" s="106"/>
    </row>
    <row r="193" spans="1:8" x14ac:dyDescent="0.25">
      <c r="A193" s="106"/>
      <c r="B193" s="106"/>
      <c r="C193" s="106"/>
      <c r="D193" s="106"/>
      <c r="E193" s="106"/>
      <c r="F193" s="106"/>
      <c r="G193" s="106"/>
      <c r="H193" s="106"/>
    </row>
    <row r="194" spans="1:8" ht="16.149999999999999" x14ac:dyDescent="0.3">
      <c r="A194" s="106"/>
      <c r="B194" s="289" t="s">
        <v>3091</v>
      </c>
      <c r="C194" s="289"/>
      <c r="D194" s="289"/>
      <c r="E194" s="289"/>
      <c r="F194" s="289"/>
      <c r="G194" s="289"/>
      <c r="H194" s="289"/>
    </row>
    <row r="195" spans="1:8" ht="16.149999999999999" x14ac:dyDescent="0.3">
      <c r="A195" s="106"/>
      <c r="B195" s="115"/>
      <c r="C195" s="115"/>
      <c r="D195" s="115"/>
      <c r="E195" s="115"/>
      <c r="F195" s="115"/>
      <c r="G195" s="115"/>
      <c r="H195" s="115"/>
    </row>
    <row r="196" spans="1:8" ht="16.149999999999999" x14ac:dyDescent="0.3">
      <c r="A196" s="106"/>
      <c r="B196" s="115"/>
      <c r="C196" s="115"/>
      <c r="D196" s="115"/>
      <c r="E196" s="115"/>
      <c r="F196" s="115"/>
      <c r="G196" s="115"/>
      <c r="H196" s="115"/>
    </row>
    <row r="197" spans="1:8" ht="16.149999999999999" x14ac:dyDescent="0.3">
      <c r="A197" s="106"/>
      <c r="B197" s="115"/>
      <c r="C197" s="115"/>
      <c r="D197" s="115"/>
      <c r="E197" s="115"/>
      <c r="F197" s="115"/>
      <c r="G197" s="115"/>
      <c r="H197" s="115"/>
    </row>
    <row r="198" spans="1:8" ht="16.149999999999999" x14ac:dyDescent="0.3">
      <c r="A198" s="106"/>
      <c r="B198" s="115"/>
      <c r="C198" s="115"/>
      <c r="D198" s="115"/>
      <c r="E198" s="115"/>
      <c r="F198" s="115"/>
      <c r="G198" s="115"/>
      <c r="H198" s="115"/>
    </row>
    <row r="199" spans="1:8" x14ac:dyDescent="0.25">
      <c r="A199" s="106"/>
      <c r="B199" s="106"/>
      <c r="C199" s="106"/>
      <c r="D199" s="106"/>
      <c r="E199" s="106"/>
      <c r="F199" s="106"/>
      <c r="G199" s="106"/>
      <c r="H199" s="106"/>
    </row>
    <row r="201" spans="1:8" ht="21" x14ac:dyDescent="0.4">
      <c r="A201" s="315" t="s">
        <v>3208</v>
      </c>
      <c r="B201" s="315"/>
      <c r="C201" s="315"/>
      <c r="D201" s="315"/>
      <c r="E201" s="315"/>
      <c r="F201" s="315"/>
      <c r="G201" s="315"/>
      <c r="H201" s="315"/>
    </row>
    <row r="202" spans="1:8" ht="21" x14ac:dyDescent="0.4">
      <c r="A202" s="315" t="s">
        <v>3092</v>
      </c>
      <c r="B202" s="315"/>
      <c r="C202" s="315"/>
      <c r="D202" s="315"/>
      <c r="E202" s="315"/>
      <c r="F202" s="315"/>
      <c r="G202" s="315"/>
      <c r="H202" s="315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106"/>
      <c r="B208" s="106"/>
      <c r="C208" s="106"/>
      <c r="D208" s="106"/>
      <c r="E208" s="106"/>
      <c r="F208" s="106"/>
      <c r="G208" s="106"/>
      <c r="H208" s="106"/>
    </row>
    <row r="209" spans="1:8" ht="21" x14ac:dyDescent="0.4">
      <c r="A209" s="106"/>
      <c r="B209" s="35" t="s">
        <v>3093</v>
      </c>
      <c r="C209" s="286" t="str">
        <f>IF(基本情報登録!$D$10="","",基本情報登録!$D$10&amp;"E")</f>
        <v>九州大学E</v>
      </c>
      <c r="D209" s="286"/>
      <c r="E209" s="286"/>
      <c r="F209" s="286"/>
      <c r="G209" s="286"/>
      <c r="H209" s="106"/>
    </row>
    <row r="210" spans="1:8" x14ac:dyDescent="0.25">
      <c r="A210" s="106"/>
      <c r="B210" s="36"/>
      <c r="C210" s="106"/>
      <c r="D210" s="106"/>
      <c r="E210" s="106"/>
      <c r="F210" s="106"/>
      <c r="G210" s="106"/>
      <c r="H210" s="106"/>
    </row>
    <row r="211" spans="1:8" x14ac:dyDescent="0.25">
      <c r="A211" s="106"/>
      <c r="B211" s="36"/>
      <c r="C211" s="106"/>
      <c r="D211" s="106"/>
      <c r="E211" s="106"/>
      <c r="F211" s="106"/>
      <c r="G211" s="106"/>
      <c r="H211" s="106"/>
    </row>
    <row r="212" spans="1:8" x14ac:dyDescent="0.25">
      <c r="A212" s="106"/>
      <c r="B212" s="36"/>
      <c r="C212" s="106"/>
      <c r="D212" s="106"/>
      <c r="E212" s="106"/>
      <c r="F212" s="106"/>
      <c r="G212" s="106"/>
      <c r="H212" s="106"/>
    </row>
    <row r="213" spans="1:8" x14ac:dyDescent="0.25">
      <c r="A213" s="106"/>
      <c r="B213" s="36"/>
      <c r="C213" s="106"/>
      <c r="D213" s="106"/>
      <c r="E213" s="106"/>
      <c r="F213" s="106"/>
      <c r="G213" s="106"/>
      <c r="H213" s="106"/>
    </row>
    <row r="214" spans="1:8" x14ac:dyDescent="0.25">
      <c r="A214" s="106"/>
      <c r="B214" s="36"/>
      <c r="C214" s="106"/>
      <c r="D214" s="106"/>
      <c r="E214" s="106"/>
      <c r="F214" s="106"/>
      <c r="G214" s="106"/>
      <c r="H214" s="106"/>
    </row>
    <row r="215" spans="1:8" x14ac:dyDescent="0.25">
      <c r="A215" s="106"/>
      <c r="B215" s="36"/>
      <c r="C215" s="106"/>
      <c r="D215" s="106"/>
      <c r="E215" s="106"/>
      <c r="F215" s="106"/>
      <c r="G215" s="106"/>
      <c r="H215" s="106"/>
    </row>
    <row r="216" spans="1:8" ht="27" customHeight="1" x14ac:dyDescent="0.3">
      <c r="A216" s="106"/>
      <c r="B216" s="35" t="s">
        <v>18</v>
      </c>
      <c r="C216" s="344"/>
      <c r="D216" s="344"/>
      <c r="E216" s="344"/>
      <c r="F216" s="344"/>
      <c r="G216" s="344"/>
      <c r="H216" s="107"/>
    </row>
    <row r="217" spans="1:8" ht="16.149999999999999" x14ac:dyDescent="0.3">
      <c r="A217" s="106"/>
      <c r="B217" s="37"/>
      <c r="C217" s="38"/>
      <c r="D217" s="38"/>
      <c r="E217" s="38"/>
      <c r="F217" s="38"/>
      <c r="G217" s="107"/>
      <c r="H217" s="107"/>
    </row>
    <row r="218" spans="1:8" ht="16.149999999999999" x14ac:dyDescent="0.3">
      <c r="A218" s="106"/>
      <c r="B218" s="37"/>
      <c r="C218" s="38"/>
      <c r="D218" s="38"/>
      <c r="E218" s="38"/>
      <c r="F218" s="38"/>
      <c r="G218" s="38"/>
      <c r="H218" s="38"/>
    </row>
    <row r="219" spans="1:8" ht="16.149999999999999" x14ac:dyDescent="0.3">
      <c r="A219" s="106"/>
      <c r="B219" s="37"/>
      <c r="C219" s="38"/>
      <c r="D219" s="38"/>
      <c r="E219" s="38"/>
      <c r="F219" s="38"/>
      <c r="G219" s="38"/>
      <c r="H219" s="38"/>
    </row>
    <row r="220" spans="1:8" ht="16.149999999999999" x14ac:dyDescent="0.3">
      <c r="A220" s="106"/>
      <c r="B220" s="37"/>
      <c r="C220" s="38"/>
      <c r="D220" s="38"/>
      <c r="E220" s="38"/>
      <c r="F220" s="38"/>
      <c r="G220" s="38"/>
      <c r="H220" s="38"/>
    </row>
    <row r="221" spans="1:8" ht="16.149999999999999" x14ac:dyDescent="0.3">
      <c r="A221" s="106"/>
      <c r="B221" s="36"/>
      <c r="C221" s="107"/>
      <c r="D221" s="107"/>
      <c r="E221" s="107"/>
      <c r="F221" s="107"/>
      <c r="G221" s="107"/>
      <c r="H221" s="107"/>
    </row>
    <row r="222" spans="1:8" ht="27" customHeight="1" x14ac:dyDescent="0.3">
      <c r="A222" s="106"/>
      <c r="B222" s="35" t="s">
        <v>3195</v>
      </c>
      <c r="C222" s="340"/>
      <c r="D222" s="340"/>
      <c r="E222" s="340"/>
      <c r="F222" s="340"/>
      <c r="G222" s="340"/>
      <c r="H222" s="38"/>
    </row>
    <row r="223" spans="1:8" ht="16.149999999999999" x14ac:dyDescent="0.3">
      <c r="A223" s="106"/>
      <c r="B223" s="106"/>
      <c r="C223" s="107"/>
      <c r="D223" s="107"/>
      <c r="E223" s="107"/>
      <c r="F223" s="107"/>
      <c r="G223" s="107"/>
      <c r="H223" s="107"/>
    </row>
    <row r="224" spans="1:8" x14ac:dyDescent="0.25">
      <c r="A224" s="106"/>
      <c r="B224" s="106"/>
      <c r="C224" s="106"/>
      <c r="D224" s="106"/>
      <c r="E224" s="106"/>
      <c r="F224" s="106"/>
      <c r="G224" s="106"/>
      <c r="H224" s="106"/>
    </row>
    <row r="225" spans="1:8" x14ac:dyDescent="0.25">
      <c r="A225" s="106"/>
      <c r="B225" s="106"/>
      <c r="C225" s="106"/>
      <c r="D225" s="106"/>
      <c r="E225" s="106"/>
      <c r="F225" s="106"/>
      <c r="G225" s="106"/>
      <c r="H225" s="106"/>
    </row>
    <row r="226" spans="1:8" x14ac:dyDescent="0.25">
      <c r="A226" s="106"/>
      <c r="B226" s="106"/>
      <c r="C226" s="106"/>
      <c r="D226" s="106"/>
      <c r="E226" s="106"/>
      <c r="F226" s="106"/>
      <c r="G226" s="106"/>
      <c r="H226" s="106"/>
    </row>
    <row r="227" spans="1:8" x14ac:dyDescent="0.25">
      <c r="A227" s="106"/>
      <c r="B227" s="106"/>
      <c r="C227" s="106"/>
      <c r="D227" s="106"/>
      <c r="E227" s="106"/>
      <c r="F227" s="106"/>
      <c r="G227" s="106"/>
      <c r="H227" s="106"/>
    </row>
    <row r="228" spans="1:8" x14ac:dyDescent="0.25">
      <c r="A228" s="106"/>
      <c r="B228" s="106"/>
      <c r="C228" s="106"/>
      <c r="D228" s="106"/>
      <c r="E228" s="106"/>
      <c r="F228" s="106"/>
      <c r="G228" s="106"/>
      <c r="H228" s="106"/>
    </row>
    <row r="229" spans="1:8" ht="16.149999999999999" x14ac:dyDescent="0.3">
      <c r="A229" s="106"/>
      <c r="B229" s="341" t="s">
        <v>3094</v>
      </c>
      <c r="C229" s="341"/>
      <c r="D229" s="341"/>
      <c r="E229" s="106"/>
      <c r="F229" s="106"/>
      <c r="G229" s="106"/>
      <c r="H229" s="106"/>
    </row>
    <row r="230" spans="1:8" ht="16.149999999999999" x14ac:dyDescent="0.3">
      <c r="A230" s="106"/>
      <c r="B230" s="107"/>
      <c r="C230" s="107"/>
      <c r="D230" s="106"/>
      <c r="E230" s="106"/>
      <c r="F230" s="106"/>
      <c r="G230" s="106"/>
      <c r="H230" s="106"/>
    </row>
    <row r="231" spans="1:8" ht="14.25" x14ac:dyDescent="0.3">
      <c r="A231" s="106"/>
      <c r="B231" s="108"/>
      <c r="C231" s="108"/>
      <c r="D231" s="108"/>
      <c r="E231" s="108"/>
      <c r="F231" s="108"/>
      <c r="G231" s="108"/>
      <c r="H231" s="108"/>
    </row>
    <row r="232" spans="1:8" ht="14.25" x14ac:dyDescent="0.3">
      <c r="A232" s="106"/>
      <c r="B232" s="108"/>
      <c r="C232" s="108"/>
      <c r="D232" s="108"/>
      <c r="E232" s="108"/>
      <c r="F232" s="108"/>
      <c r="G232" s="108"/>
      <c r="H232" s="108"/>
    </row>
    <row r="233" spans="1:8" ht="14.25" x14ac:dyDescent="0.3">
      <c r="A233" s="106"/>
      <c r="B233" s="108"/>
      <c r="C233" s="108"/>
      <c r="D233" s="108"/>
      <c r="E233" s="108"/>
      <c r="F233" s="108"/>
      <c r="G233" s="108"/>
      <c r="H233" s="108"/>
    </row>
    <row r="234" spans="1:8" ht="14.25" x14ac:dyDescent="0.3">
      <c r="A234" s="106"/>
      <c r="B234" s="108"/>
      <c r="C234" s="108"/>
      <c r="D234" s="108"/>
      <c r="E234" s="108"/>
      <c r="F234" s="108"/>
      <c r="G234" s="108"/>
      <c r="H234" s="108"/>
    </row>
    <row r="235" spans="1:8" ht="27" customHeight="1" x14ac:dyDescent="0.3">
      <c r="A235" s="106"/>
      <c r="B235" s="35" t="s">
        <v>3095</v>
      </c>
      <c r="C235" s="342" t="str">
        <f>IF(基本情報登録!$D$25="","",基本情報登録!$D$25)</f>
        <v/>
      </c>
      <c r="D235" s="342"/>
      <c r="E235" s="342"/>
      <c r="F235" s="342"/>
      <c r="G235" s="342"/>
      <c r="H235" s="39"/>
    </row>
    <row r="236" spans="1:8" ht="14.25" x14ac:dyDescent="0.3">
      <c r="A236" s="106"/>
      <c r="B236" s="108"/>
      <c r="C236" s="40"/>
      <c r="D236" s="39"/>
      <c r="E236" s="109"/>
      <c r="F236" s="39"/>
      <c r="G236" s="39"/>
      <c r="H236" s="39"/>
    </row>
    <row r="237" spans="1:8" ht="14.25" x14ac:dyDescent="0.3">
      <c r="A237" s="106"/>
      <c r="B237" s="108"/>
      <c r="C237" s="40"/>
      <c r="D237" s="39"/>
      <c r="E237" s="109"/>
      <c r="F237" s="39"/>
      <c r="G237" s="39"/>
      <c r="H237" s="39"/>
    </row>
    <row r="238" spans="1:8" ht="14.25" x14ac:dyDescent="0.3">
      <c r="A238" s="106"/>
      <c r="B238" s="108"/>
      <c r="C238" s="41"/>
      <c r="D238" s="108"/>
      <c r="E238" s="108"/>
      <c r="F238" s="108"/>
      <c r="G238" s="108"/>
      <c r="H238" s="108"/>
    </row>
    <row r="239" spans="1:8" ht="27" customHeight="1" x14ac:dyDescent="0.3">
      <c r="A239" s="106"/>
      <c r="B239" s="35" t="s">
        <v>3096</v>
      </c>
      <c r="C239" s="343" t="str">
        <f>IF(基本情報登録!$D$27="","",基本情報登録!$D$27)</f>
        <v/>
      </c>
      <c r="D239" s="343"/>
      <c r="E239" s="343"/>
      <c r="F239" s="343"/>
      <c r="G239" s="343"/>
      <c r="H239" s="39"/>
    </row>
    <row r="240" spans="1:8" x14ac:dyDescent="0.25">
      <c r="A240" s="106"/>
      <c r="B240" s="106"/>
      <c r="C240" s="106"/>
      <c r="D240" s="106"/>
      <c r="E240" s="106"/>
      <c r="F240" s="106"/>
      <c r="G240" s="106"/>
      <c r="H240" s="106"/>
    </row>
    <row r="241" spans="1:8" x14ac:dyDescent="0.25">
      <c r="A241" s="106"/>
      <c r="B241" s="106"/>
      <c r="C241" s="106"/>
      <c r="D241" s="106"/>
      <c r="E241" s="106"/>
      <c r="F241" s="106"/>
      <c r="G241" s="106"/>
      <c r="H241" s="106"/>
    </row>
    <row r="242" spans="1:8" x14ac:dyDescent="0.25">
      <c r="A242" s="106"/>
      <c r="B242" s="106"/>
      <c r="C242" s="106"/>
      <c r="D242" s="106"/>
      <c r="E242" s="106"/>
      <c r="F242" s="106"/>
      <c r="G242" s="106"/>
      <c r="H242" s="106"/>
    </row>
    <row r="243" spans="1:8" ht="16.149999999999999" x14ac:dyDescent="0.3">
      <c r="A243" s="106"/>
      <c r="B243" s="289" t="s">
        <v>3091</v>
      </c>
      <c r="C243" s="289"/>
      <c r="D243" s="289"/>
      <c r="E243" s="289"/>
      <c r="F243" s="289"/>
      <c r="G243" s="289"/>
      <c r="H243" s="289"/>
    </row>
    <row r="244" spans="1:8" x14ac:dyDescent="0.25">
      <c r="A244" s="106"/>
      <c r="B244" s="106"/>
      <c r="C244" s="106"/>
      <c r="D244" s="106"/>
      <c r="E244" s="106"/>
      <c r="F244" s="106"/>
      <c r="G244" s="106"/>
      <c r="H244" s="106"/>
    </row>
  </sheetData>
  <sheetProtection algorithmName="SHA-512" hashValue="ywMmTEjkSvWdRVbXyvUsnb0TNsUj+p0Tr3pcXiG2gTjUj8sVUbavGmvHVX68E4MGpfVeQ/WEcOhyUGMJxRaJaw==" saltValue="Q/rhIWRqGdV8vfzTZG53Nw==" spinCount="100000" sheet="1" objects="1" scenarios="1"/>
  <mergeCells count="45">
    <mergeCell ref="A1:H1"/>
    <mergeCell ref="A2:H2"/>
    <mergeCell ref="B29:D29"/>
    <mergeCell ref="A51:H51"/>
    <mergeCell ref="B43:H43"/>
    <mergeCell ref="C9:G9"/>
    <mergeCell ref="C16:G16"/>
    <mergeCell ref="C22:G22"/>
    <mergeCell ref="C35:G35"/>
    <mergeCell ref="C39:G39"/>
    <mergeCell ref="A52:H52"/>
    <mergeCell ref="C59:G59"/>
    <mergeCell ref="C66:G66"/>
    <mergeCell ref="C72:G72"/>
    <mergeCell ref="B79:D79"/>
    <mergeCell ref="C85:G85"/>
    <mergeCell ref="C89:G89"/>
    <mergeCell ref="B93:H93"/>
    <mergeCell ref="A102:H102"/>
    <mergeCell ref="A103:H103"/>
    <mergeCell ref="C110:G110"/>
    <mergeCell ref="C117:G117"/>
    <mergeCell ref="C123:G123"/>
    <mergeCell ref="B130:D130"/>
    <mergeCell ref="C136:G136"/>
    <mergeCell ref="C140:G140"/>
    <mergeCell ref="B144:H144"/>
    <mergeCell ref="A152:H152"/>
    <mergeCell ref="A153:H153"/>
    <mergeCell ref="C160:G160"/>
    <mergeCell ref="C167:G167"/>
    <mergeCell ref="C173:G173"/>
    <mergeCell ref="B180:D180"/>
    <mergeCell ref="C186:G186"/>
    <mergeCell ref="C190:G190"/>
    <mergeCell ref="B194:H194"/>
    <mergeCell ref="A201:H201"/>
    <mergeCell ref="A202:H202"/>
    <mergeCell ref="C209:G209"/>
    <mergeCell ref="C216:G216"/>
    <mergeCell ref="C222:G222"/>
    <mergeCell ref="B229:D229"/>
    <mergeCell ref="C235:G235"/>
    <mergeCell ref="C239:G239"/>
    <mergeCell ref="B243:H243"/>
  </mergeCells>
  <phoneticPr fontId="1"/>
  <pageMargins left="0.7" right="0.7" top="0.75" bottom="0.75" header="0.3" footer="0.3"/>
  <pageSetup paperSize="9" orientation="portrait" horizontalDpi="150" verticalDpi="15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39"/>
  <sheetViews>
    <sheetView showGridLines="0" showRowColHeaders="0" view="pageBreakPreview" topLeftCell="A76" zoomScale="60" zoomScaleNormal="80" workbookViewId="0">
      <selection activeCell="G133" sqref="G133"/>
    </sheetView>
  </sheetViews>
  <sheetFormatPr defaultColWidth="9" defaultRowHeight="12.75" x14ac:dyDescent="0.25"/>
  <cols>
    <col min="1" max="1" width="9" style="66"/>
    <col min="2" max="2" width="14.265625" style="66" customWidth="1"/>
    <col min="3" max="3" width="10.73046875" style="66" customWidth="1"/>
    <col min="4" max="16384" width="9" style="66"/>
  </cols>
  <sheetData>
    <row r="1" spans="1:9" ht="21" x14ac:dyDescent="0.4">
      <c r="A1" s="315" t="s">
        <v>3210</v>
      </c>
      <c r="B1" s="315"/>
      <c r="C1" s="315"/>
      <c r="D1" s="315"/>
      <c r="E1" s="315"/>
      <c r="F1" s="315"/>
      <c r="G1" s="315"/>
      <c r="H1" s="315"/>
      <c r="I1" s="315"/>
    </row>
    <row r="2" spans="1:9" ht="21" x14ac:dyDescent="0.4">
      <c r="A2" s="315" t="s">
        <v>3133</v>
      </c>
      <c r="B2" s="315"/>
      <c r="C2" s="315"/>
      <c r="D2" s="315"/>
      <c r="E2" s="315"/>
      <c r="F2" s="315"/>
      <c r="G2" s="315"/>
      <c r="H2" s="315"/>
      <c r="I2" s="315"/>
    </row>
    <row r="3" spans="1:9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4" spans="1:9" x14ac:dyDescent="0.25">
      <c r="A4" s="106"/>
      <c r="B4" s="106"/>
      <c r="C4" s="106"/>
      <c r="D4" s="106"/>
      <c r="E4" s="106"/>
      <c r="F4" s="106"/>
      <c r="G4" s="106"/>
      <c r="H4" s="106"/>
      <c r="I4" s="106"/>
    </row>
    <row r="5" spans="1:9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9" ht="16.149999999999999" x14ac:dyDescent="0.3">
      <c r="A6" s="106"/>
      <c r="B6" s="117" t="s">
        <v>3093</v>
      </c>
      <c r="C6" s="342" t="str">
        <f>IF(基本情報登録!$D$10="","",基本情報登録!$D$10)</f>
        <v>九州大学</v>
      </c>
      <c r="D6" s="342"/>
      <c r="E6" s="342"/>
      <c r="F6" s="342"/>
      <c r="G6" s="342"/>
      <c r="H6" s="342"/>
      <c r="I6" s="106"/>
    </row>
    <row r="7" spans="1:9" ht="16.149999999999999" x14ac:dyDescent="0.3">
      <c r="A7" s="106"/>
      <c r="B7" s="107"/>
      <c r="C7" s="106"/>
      <c r="D7" s="106"/>
      <c r="E7" s="106"/>
      <c r="F7" s="106"/>
      <c r="G7" s="106"/>
      <c r="H7" s="106"/>
      <c r="I7" s="106"/>
    </row>
    <row r="8" spans="1:9" ht="16.149999999999999" x14ac:dyDescent="0.3">
      <c r="A8" s="106"/>
      <c r="B8" s="117" t="s">
        <v>3134</v>
      </c>
      <c r="C8" s="342" t="str">
        <f>IF(基本情報登録!D15="","",基本情報登録!D15)</f>
        <v/>
      </c>
      <c r="D8" s="342"/>
      <c r="E8" s="342"/>
      <c r="F8" s="342"/>
      <c r="G8" s="342"/>
      <c r="H8" s="342"/>
      <c r="I8" s="106" t="s">
        <v>3135</v>
      </c>
    </row>
    <row r="9" spans="1:9" ht="16.149999999999999" x14ac:dyDescent="0.3">
      <c r="A9" s="106"/>
      <c r="B9" s="107"/>
      <c r="C9" s="106"/>
      <c r="D9" s="106"/>
      <c r="E9" s="106"/>
      <c r="F9" s="106"/>
      <c r="G9" s="106"/>
      <c r="H9" s="107"/>
      <c r="I9" s="106"/>
    </row>
    <row r="10" spans="1:9" ht="16.149999999999999" x14ac:dyDescent="0.3">
      <c r="A10" s="106"/>
      <c r="B10" s="117" t="s">
        <v>3136</v>
      </c>
      <c r="C10" s="342" t="str">
        <f>IF(基本情報登録!D18="","",基本情報登録!D18)</f>
        <v/>
      </c>
      <c r="D10" s="342"/>
      <c r="E10" s="342"/>
      <c r="F10" s="342"/>
      <c r="G10" s="342"/>
      <c r="H10" s="342"/>
      <c r="I10" s="106" t="s">
        <v>3135</v>
      </c>
    </row>
    <row r="11" spans="1:9" ht="16.149999999999999" x14ac:dyDescent="0.3">
      <c r="A11" s="106"/>
      <c r="B11" s="107"/>
      <c r="C11" s="106"/>
      <c r="D11" s="106"/>
      <c r="E11" s="106"/>
      <c r="F11" s="106"/>
      <c r="G11" s="106"/>
      <c r="H11" s="106"/>
      <c r="I11" s="106"/>
    </row>
    <row r="12" spans="1:9" ht="16.149999999999999" x14ac:dyDescent="0.3">
      <c r="A12" s="106"/>
      <c r="B12" s="117" t="s">
        <v>3137</v>
      </c>
      <c r="C12" s="342" t="str">
        <f>IF(基本情報登録!D21="","",基本情報登録!D21)</f>
        <v/>
      </c>
      <c r="D12" s="342"/>
      <c r="E12" s="342"/>
      <c r="F12" s="342"/>
      <c r="G12" s="342"/>
      <c r="H12" s="342"/>
      <c r="I12" s="106"/>
    </row>
    <row r="13" spans="1:9" ht="16.149999999999999" x14ac:dyDescent="0.3">
      <c r="A13" s="106"/>
      <c r="B13" s="107"/>
      <c r="C13" s="106"/>
      <c r="D13" s="106"/>
      <c r="E13" s="106"/>
      <c r="F13" s="106"/>
      <c r="G13" s="106"/>
      <c r="H13" s="106"/>
      <c r="I13" s="106"/>
    </row>
    <row r="14" spans="1:9" ht="16.149999999999999" x14ac:dyDescent="0.3">
      <c r="A14" s="106"/>
      <c r="B14" s="117" t="s">
        <v>3138</v>
      </c>
      <c r="C14" s="342" t="str">
        <f>IF(基本情報登録!D25="","",基本情報登録!D25)</f>
        <v/>
      </c>
      <c r="D14" s="342"/>
      <c r="E14" s="342"/>
      <c r="F14" s="342"/>
      <c r="G14" s="342"/>
      <c r="H14" s="342"/>
      <c r="I14" s="106"/>
    </row>
    <row r="15" spans="1:9" x14ac:dyDescent="0.25">
      <c r="A15" s="106"/>
      <c r="B15" s="106"/>
      <c r="C15" s="109"/>
      <c r="D15" s="109"/>
      <c r="E15" s="109"/>
      <c r="F15" s="109"/>
      <c r="G15" s="109"/>
      <c r="H15" s="109"/>
      <c r="I15" s="106"/>
    </row>
    <row r="16" spans="1:9" x14ac:dyDescent="0.25">
      <c r="A16" s="106"/>
      <c r="B16" s="106"/>
      <c r="C16" s="109"/>
      <c r="D16" s="109"/>
      <c r="E16" s="109"/>
      <c r="F16" s="109"/>
      <c r="G16" s="109"/>
      <c r="H16" s="109"/>
      <c r="I16" s="106"/>
    </row>
    <row r="17" spans="1:9" x14ac:dyDescent="0.25">
      <c r="A17" s="106"/>
      <c r="B17" s="106"/>
      <c r="C17" s="109"/>
      <c r="D17" s="109"/>
      <c r="E17" s="109"/>
      <c r="F17" s="109"/>
      <c r="G17" s="109"/>
      <c r="H17" s="109"/>
      <c r="I17" s="106"/>
    </row>
    <row r="18" spans="1:9" x14ac:dyDescent="0.25">
      <c r="A18" s="106"/>
      <c r="B18" s="106"/>
      <c r="C18" s="109"/>
      <c r="D18" s="109"/>
      <c r="E18" s="109"/>
      <c r="F18" s="109"/>
      <c r="G18" s="109"/>
      <c r="H18" s="109"/>
      <c r="I18" s="106"/>
    </row>
    <row r="19" spans="1:9" ht="13.15" thickBot="1" x14ac:dyDescent="0.3">
      <c r="A19" s="106"/>
      <c r="B19" s="106"/>
      <c r="C19" s="106"/>
      <c r="D19" s="106"/>
      <c r="E19" s="106"/>
      <c r="F19" s="106"/>
      <c r="G19" s="106"/>
      <c r="H19" s="106"/>
      <c r="I19" s="106"/>
    </row>
    <row r="20" spans="1:9" ht="16.149999999999999" x14ac:dyDescent="0.25">
      <c r="A20" s="85" t="s">
        <v>3139</v>
      </c>
      <c r="B20" s="345" t="s">
        <v>3140</v>
      </c>
      <c r="C20" s="118" t="s">
        <v>3079</v>
      </c>
      <c r="D20" s="347" t="s">
        <v>18</v>
      </c>
      <c r="E20" s="348"/>
      <c r="F20" s="349"/>
      <c r="G20" s="347" t="s">
        <v>3141</v>
      </c>
      <c r="H20" s="348"/>
      <c r="I20" s="353"/>
    </row>
    <row r="21" spans="1:9" ht="16.5" thickBot="1" x14ac:dyDescent="0.3">
      <c r="A21" s="86" t="s">
        <v>3142</v>
      </c>
      <c r="B21" s="346"/>
      <c r="C21" s="87" t="s">
        <v>3143</v>
      </c>
      <c r="D21" s="350"/>
      <c r="E21" s="351"/>
      <c r="F21" s="352"/>
      <c r="G21" s="350"/>
      <c r="H21" s="351"/>
      <c r="I21" s="354"/>
    </row>
    <row r="22" spans="1:9" ht="27.75" customHeight="1" thickTop="1" x14ac:dyDescent="0.25">
      <c r="A22" s="93"/>
      <c r="B22" s="88" t="s">
        <v>3144</v>
      </c>
      <c r="C22" s="124"/>
      <c r="D22" s="355"/>
      <c r="E22" s="356"/>
      <c r="F22" s="357"/>
      <c r="G22" s="358"/>
      <c r="H22" s="359"/>
      <c r="I22" s="360"/>
    </row>
    <row r="23" spans="1:9" ht="27.75" customHeight="1" x14ac:dyDescent="0.25">
      <c r="A23" s="94"/>
      <c r="B23" s="89" t="s">
        <v>3145</v>
      </c>
      <c r="C23" s="125"/>
      <c r="D23" s="365"/>
      <c r="E23" s="366"/>
      <c r="F23" s="367"/>
      <c r="G23" s="365"/>
      <c r="H23" s="366"/>
      <c r="I23" s="368"/>
    </row>
    <row r="24" spans="1:9" ht="27.75" customHeight="1" x14ac:dyDescent="0.25">
      <c r="A24" s="93"/>
      <c r="B24" s="88" t="s">
        <v>3146</v>
      </c>
      <c r="C24" s="124"/>
      <c r="D24" s="365"/>
      <c r="E24" s="366"/>
      <c r="F24" s="367"/>
      <c r="G24" s="365"/>
      <c r="H24" s="366"/>
      <c r="I24" s="368"/>
    </row>
    <row r="25" spans="1:9" ht="27.75" customHeight="1" x14ac:dyDescent="0.25">
      <c r="A25" s="94"/>
      <c r="B25" s="89" t="s">
        <v>3147</v>
      </c>
      <c r="C25" s="125"/>
      <c r="D25" s="365"/>
      <c r="E25" s="366"/>
      <c r="F25" s="367"/>
      <c r="G25" s="365"/>
      <c r="H25" s="366"/>
      <c r="I25" s="368"/>
    </row>
    <row r="26" spans="1:9" ht="27.75" customHeight="1" x14ac:dyDescent="0.25">
      <c r="A26" s="93"/>
      <c r="B26" s="88" t="s">
        <v>3148</v>
      </c>
      <c r="C26" s="124"/>
      <c r="D26" s="361"/>
      <c r="E26" s="362"/>
      <c r="F26" s="363"/>
      <c r="G26" s="361"/>
      <c r="H26" s="362"/>
      <c r="I26" s="364"/>
    </row>
    <row r="27" spans="1:9" ht="27.75" customHeight="1" x14ac:dyDescent="0.25">
      <c r="A27" s="94"/>
      <c r="B27" s="89" t="s">
        <v>3149</v>
      </c>
      <c r="C27" s="125"/>
      <c r="D27" s="365"/>
      <c r="E27" s="366"/>
      <c r="F27" s="367"/>
      <c r="G27" s="365"/>
      <c r="H27" s="366"/>
      <c r="I27" s="368"/>
    </row>
    <row r="28" spans="1:9" ht="27.75" customHeight="1" thickBot="1" x14ac:dyDescent="0.3">
      <c r="A28" s="95"/>
      <c r="B28" s="90" t="s">
        <v>3150</v>
      </c>
      <c r="C28" s="126"/>
      <c r="D28" s="369"/>
      <c r="E28" s="370"/>
      <c r="F28" s="371"/>
      <c r="G28" s="369"/>
      <c r="H28" s="370"/>
      <c r="I28" s="372"/>
    </row>
    <row r="29" spans="1:9" x14ac:dyDescent="0.25">
      <c r="A29" s="91"/>
      <c r="B29" s="91"/>
      <c r="C29" s="91"/>
      <c r="D29" s="91"/>
      <c r="E29" s="91"/>
      <c r="F29" s="91"/>
      <c r="G29" s="91"/>
      <c r="H29" s="91"/>
      <c r="I29" s="91"/>
    </row>
    <row r="30" spans="1:9" x14ac:dyDescent="0.25">
      <c r="A30" s="91"/>
      <c r="B30" s="91"/>
      <c r="C30" s="91"/>
      <c r="D30" s="91"/>
      <c r="E30" s="91"/>
      <c r="F30" s="91"/>
      <c r="G30" s="91"/>
      <c r="H30" s="91"/>
      <c r="I30" s="91"/>
    </row>
    <row r="31" spans="1:9" x14ac:dyDescent="0.25">
      <c r="A31" s="91"/>
      <c r="B31" s="91"/>
      <c r="C31" s="91"/>
      <c r="D31" s="91"/>
      <c r="E31" s="91"/>
      <c r="F31" s="91"/>
      <c r="G31" s="91"/>
      <c r="H31" s="91"/>
      <c r="I31" s="91"/>
    </row>
    <row r="32" spans="1:9" x14ac:dyDescent="0.25">
      <c r="A32" s="106"/>
      <c r="B32" s="106"/>
      <c r="C32" s="106"/>
      <c r="D32" s="106"/>
      <c r="E32" s="106"/>
      <c r="F32" s="106"/>
      <c r="G32" s="106"/>
      <c r="H32" s="106"/>
      <c r="I32" s="106"/>
    </row>
    <row r="33" spans="1:9" x14ac:dyDescent="0.25">
      <c r="A33" s="106"/>
      <c r="B33" s="106"/>
      <c r="C33" s="106"/>
      <c r="D33" s="106"/>
      <c r="E33" s="106"/>
      <c r="F33" s="106"/>
      <c r="G33" s="106"/>
      <c r="H33" s="106"/>
      <c r="I33" s="106"/>
    </row>
    <row r="34" spans="1:9" ht="15.4" x14ac:dyDescent="0.3">
      <c r="A34" s="92" t="s">
        <v>3151</v>
      </c>
      <c r="B34" s="373" t="s">
        <v>3152</v>
      </c>
      <c r="C34" s="373"/>
      <c r="D34" s="373"/>
      <c r="E34" s="373"/>
      <c r="F34" s="373"/>
      <c r="G34" s="373"/>
      <c r="H34" s="373"/>
      <c r="I34" s="373"/>
    </row>
    <row r="35" spans="1:9" ht="15.4" x14ac:dyDescent="0.3">
      <c r="A35" s="92"/>
      <c r="B35" s="122"/>
      <c r="C35" s="122"/>
      <c r="D35" s="122"/>
      <c r="E35" s="122"/>
      <c r="F35" s="122"/>
      <c r="G35" s="122"/>
      <c r="H35" s="122"/>
      <c r="I35" s="122"/>
    </row>
    <row r="36" spans="1:9" ht="15.4" x14ac:dyDescent="0.3">
      <c r="A36" s="92"/>
      <c r="B36" s="373" t="s">
        <v>3153</v>
      </c>
      <c r="C36" s="373"/>
      <c r="D36" s="373"/>
      <c r="E36" s="373"/>
      <c r="F36" s="373"/>
      <c r="G36" s="373"/>
      <c r="H36" s="373"/>
      <c r="I36" s="373"/>
    </row>
    <row r="37" spans="1:9" x14ac:dyDescent="0.25">
      <c r="A37" s="106"/>
      <c r="B37" s="106"/>
      <c r="C37" s="106"/>
      <c r="D37" s="106"/>
      <c r="E37" s="106"/>
      <c r="F37" s="106"/>
      <c r="G37" s="106"/>
      <c r="H37" s="106"/>
      <c r="I37" s="106"/>
    </row>
    <row r="38" spans="1:9" x14ac:dyDescent="0.25">
      <c r="A38" s="106"/>
      <c r="B38" s="106"/>
      <c r="C38" s="106"/>
      <c r="D38" s="106"/>
      <c r="E38" s="106"/>
      <c r="F38" s="106"/>
      <c r="G38" s="106"/>
      <c r="H38" s="106"/>
      <c r="I38" s="106"/>
    </row>
    <row r="52" spans="1:9" ht="21" x14ac:dyDescent="0.4">
      <c r="A52" s="315" t="s">
        <v>3210</v>
      </c>
      <c r="B52" s="315"/>
      <c r="C52" s="315"/>
      <c r="D52" s="315"/>
      <c r="E52" s="315"/>
      <c r="F52" s="315"/>
      <c r="G52" s="315"/>
      <c r="H52" s="315"/>
      <c r="I52" s="315"/>
    </row>
    <row r="53" spans="1:9" ht="21" x14ac:dyDescent="0.4">
      <c r="A53" s="315" t="s">
        <v>3133</v>
      </c>
      <c r="B53" s="315"/>
      <c r="C53" s="315"/>
      <c r="D53" s="315"/>
      <c r="E53" s="315"/>
      <c r="F53" s="315"/>
      <c r="G53" s="315"/>
      <c r="H53" s="315"/>
      <c r="I53" s="315"/>
    </row>
    <row r="54" spans="1:9" x14ac:dyDescent="0.25">
      <c r="A54" s="106"/>
      <c r="B54" s="106"/>
      <c r="C54" s="106"/>
      <c r="D54" s="106"/>
      <c r="E54" s="106"/>
      <c r="F54" s="106"/>
      <c r="G54" s="106"/>
      <c r="H54" s="106"/>
      <c r="I54" s="106"/>
    </row>
    <row r="55" spans="1:9" x14ac:dyDescent="0.25">
      <c r="A55" s="106"/>
      <c r="B55" s="106"/>
      <c r="C55" s="106"/>
      <c r="D55" s="106"/>
      <c r="E55" s="106"/>
      <c r="F55" s="106"/>
      <c r="G55" s="106"/>
      <c r="H55" s="106"/>
      <c r="I55" s="106"/>
    </row>
    <row r="56" spans="1:9" x14ac:dyDescent="0.25">
      <c r="A56" s="106"/>
      <c r="B56" s="106"/>
      <c r="C56" s="106"/>
      <c r="D56" s="106"/>
      <c r="E56" s="106"/>
      <c r="F56" s="106"/>
      <c r="G56" s="106"/>
      <c r="H56" s="106"/>
      <c r="I56" s="106"/>
    </row>
    <row r="57" spans="1:9" ht="16.149999999999999" x14ac:dyDescent="0.3">
      <c r="A57" s="106"/>
      <c r="B57" s="117" t="s">
        <v>3093</v>
      </c>
      <c r="C57" s="342" t="str">
        <f>IF(基本情報登録!$D$10="","",基本情報登録!$D$10&amp;"B")</f>
        <v>九州大学B</v>
      </c>
      <c r="D57" s="342"/>
      <c r="E57" s="342"/>
      <c r="F57" s="342"/>
      <c r="G57" s="342"/>
      <c r="H57" s="342"/>
      <c r="I57" s="106"/>
    </row>
    <row r="58" spans="1:9" ht="16.149999999999999" x14ac:dyDescent="0.3">
      <c r="A58" s="106"/>
      <c r="B58" s="117"/>
      <c r="C58" s="106"/>
      <c r="D58" s="106"/>
      <c r="E58" s="106"/>
      <c r="F58" s="106"/>
      <c r="G58" s="106"/>
      <c r="H58" s="106"/>
      <c r="I58" s="106"/>
    </row>
    <row r="59" spans="1:9" ht="16.149999999999999" x14ac:dyDescent="0.3">
      <c r="A59" s="106"/>
      <c r="B59" s="117" t="s">
        <v>3134</v>
      </c>
      <c r="C59" s="342" t="str">
        <f>IF(基本情報登録!D15="","",基本情報登録!D15)</f>
        <v/>
      </c>
      <c r="D59" s="342"/>
      <c r="E59" s="342"/>
      <c r="F59" s="342"/>
      <c r="G59" s="342"/>
      <c r="H59" s="342"/>
      <c r="I59" s="106" t="s">
        <v>3135</v>
      </c>
    </row>
    <row r="60" spans="1:9" ht="16.149999999999999" x14ac:dyDescent="0.3">
      <c r="A60" s="106"/>
      <c r="B60" s="117"/>
      <c r="C60" s="106"/>
      <c r="D60" s="106"/>
      <c r="E60" s="106"/>
      <c r="F60" s="106"/>
      <c r="G60" s="106"/>
      <c r="H60" s="107"/>
      <c r="I60" s="106"/>
    </row>
    <row r="61" spans="1:9" ht="16.149999999999999" x14ac:dyDescent="0.3">
      <c r="A61" s="106"/>
      <c r="B61" s="117" t="s">
        <v>3136</v>
      </c>
      <c r="C61" s="342" t="str">
        <f>IF(基本情報登録!D18="","",基本情報登録!D18)</f>
        <v/>
      </c>
      <c r="D61" s="342"/>
      <c r="E61" s="342"/>
      <c r="F61" s="342"/>
      <c r="G61" s="342"/>
      <c r="H61" s="342"/>
      <c r="I61" s="106" t="s">
        <v>3135</v>
      </c>
    </row>
    <row r="62" spans="1:9" ht="16.149999999999999" x14ac:dyDescent="0.3">
      <c r="A62" s="106"/>
      <c r="B62" s="117"/>
      <c r="C62" s="106"/>
      <c r="D62" s="106"/>
      <c r="E62" s="106"/>
      <c r="F62" s="106"/>
      <c r="G62" s="106"/>
      <c r="H62" s="106"/>
      <c r="I62" s="106"/>
    </row>
    <row r="63" spans="1:9" ht="16.149999999999999" x14ac:dyDescent="0.3">
      <c r="A63" s="106"/>
      <c r="B63" s="117" t="s">
        <v>3137</v>
      </c>
      <c r="C63" s="342" t="str">
        <f>IF(基本情報登録!D21="","",基本情報登録!D21)</f>
        <v/>
      </c>
      <c r="D63" s="342"/>
      <c r="E63" s="342"/>
      <c r="F63" s="342"/>
      <c r="G63" s="342"/>
      <c r="H63" s="342"/>
      <c r="I63" s="106"/>
    </row>
    <row r="64" spans="1:9" ht="16.149999999999999" x14ac:dyDescent="0.3">
      <c r="A64" s="106"/>
      <c r="B64" s="117"/>
      <c r="C64" s="106"/>
      <c r="D64" s="106"/>
      <c r="E64" s="106"/>
      <c r="F64" s="106"/>
      <c r="G64" s="106"/>
      <c r="H64" s="106"/>
      <c r="I64" s="106"/>
    </row>
    <row r="65" spans="1:9" ht="16.149999999999999" x14ac:dyDescent="0.3">
      <c r="A65" s="106"/>
      <c r="B65" s="117" t="s">
        <v>3138</v>
      </c>
      <c r="C65" s="342" t="str">
        <f>IF(基本情報登録!D25="","",基本情報登録!D25)</f>
        <v/>
      </c>
      <c r="D65" s="342"/>
      <c r="E65" s="342"/>
      <c r="F65" s="342"/>
      <c r="G65" s="342"/>
      <c r="H65" s="342"/>
      <c r="I65" s="106"/>
    </row>
    <row r="66" spans="1:9" x14ac:dyDescent="0.25">
      <c r="A66" s="106"/>
      <c r="B66" s="106"/>
      <c r="C66" s="109"/>
      <c r="D66" s="109"/>
      <c r="E66" s="109"/>
      <c r="F66" s="109"/>
      <c r="G66" s="109"/>
      <c r="H66" s="109"/>
      <c r="I66" s="106"/>
    </row>
    <row r="67" spans="1:9" x14ac:dyDescent="0.25">
      <c r="A67" s="106"/>
      <c r="B67" s="106"/>
      <c r="C67" s="109"/>
      <c r="D67" s="109"/>
      <c r="E67" s="109"/>
      <c r="F67" s="109"/>
      <c r="G67" s="109"/>
      <c r="H67" s="109"/>
      <c r="I67" s="106"/>
    </row>
    <row r="68" spans="1:9" x14ac:dyDescent="0.25">
      <c r="A68" s="106"/>
      <c r="B68" s="106"/>
      <c r="C68" s="109"/>
      <c r="D68" s="109"/>
      <c r="E68" s="109"/>
      <c r="F68" s="109"/>
      <c r="G68" s="109"/>
      <c r="H68" s="109"/>
      <c r="I68" s="106"/>
    </row>
    <row r="69" spans="1:9" x14ac:dyDescent="0.25">
      <c r="A69" s="106"/>
      <c r="B69" s="106"/>
      <c r="C69" s="109"/>
      <c r="D69" s="109"/>
      <c r="E69" s="109"/>
      <c r="F69" s="109"/>
      <c r="G69" s="109"/>
      <c r="H69" s="109"/>
      <c r="I69" s="106"/>
    </row>
    <row r="70" spans="1:9" ht="13.15" thickBot="1" x14ac:dyDescent="0.3">
      <c r="A70" s="106"/>
      <c r="B70" s="106"/>
      <c r="C70" s="106"/>
      <c r="D70" s="106"/>
      <c r="E70" s="106"/>
      <c r="F70" s="106"/>
      <c r="G70" s="106"/>
      <c r="H70" s="106"/>
      <c r="I70" s="106"/>
    </row>
    <row r="71" spans="1:9" ht="16.149999999999999" x14ac:dyDescent="0.25">
      <c r="A71" s="85" t="s">
        <v>3139</v>
      </c>
      <c r="B71" s="345" t="s">
        <v>3140</v>
      </c>
      <c r="C71" s="118" t="s">
        <v>3079</v>
      </c>
      <c r="D71" s="347" t="s">
        <v>18</v>
      </c>
      <c r="E71" s="348"/>
      <c r="F71" s="349"/>
      <c r="G71" s="347" t="s">
        <v>3141</v>
      </c>
      <c r="H71" s="348"/>
      <c r="I71" s="353"/>
    </row>
    <row r="72" spans="1:9" ht="16.5" thickBot="1" x14ac:dyDescent="0.3">
      <c r="A72" s="86" t="s">
        <v>3142</v>
      </c>
      <c r="B72" s="346"/>
      <c r="C72" s="87" t="s">
        <v>3143</v>
      </c>
      <c r="D72" s="350"/>
      <c r="E72" s="351"/>
      <c r="F72" s="352"/>
      <c r="G72" s="350"/>
      <c r="H72" s="351"/>
      <c r="I72" s="354"/>
    </row>
    <row r="73" spans="1:9" ht="28.5" customHeight="1" thickTop="1" x14ac:dyDescent="0.25">
      <c r="A73" s="93"/>
      <c r="B73" s="88" t="s">
        <v>3144</v>
      </c>
      <c r="C73" s="124"/>
      <c r="D73" s="355"/>
      <c r="E73" s="356"/>
      <c r="F73" s="357"/>
      <c r="G73" s="358"/>
      <c r="H73" s="359"/>
      <c r="I73" s="360"/>
    </row>
    <row r="74" spans="1:9" ht="28.5" customHeight="1" x14ac:dyDescent="0.25">
      <c r="A74" s="94"/>
      <c r="B74" s="89" t="s">
        <v>3145</v>
      </c>
      <c r="C74" s="125"/>
      <c r="D74" s="365"/>
      <c r="E74" s="366"/>
      <c r="F74" s="367"/>
      <c r="G74" s="365"/>
      <c r="H74" s="366"/>
      <c r="I74" s="368"/>
    </row>
    <row r="75" spans="1:9" ht="28.5" customHeight="1" x14ac:dyDescent="0.25">
      <c r="A75" s="93"/>
      <c r="B75" s="88" t="s">
        <v>3146</v>
      </c>
      <c r="C75" s="124"/>
      <c r="D75" s="365"/>
      <c r="E75" s="366"/>
      <c r="F75" s="367"/>
      <c r="G75" s="365"/>
      <c r="H75" s="366"/>
      <c r="I75" s="368"/>
    </row>
    <row r="76" spans="1:9" ht="28.5" customHeight="1" x14ac:dyDescent="0.25">
      <c r="A76" s="94"/>
      <c r="B76" s="89" t="s">
        <v>3147</v>
      </c>
      <c r="C76" s="125"/>
      <c r="D76" s="365"/>
      <c r="E76" s="366"/>
      <c r="F76" s="367"/>
      <c r="G76" s="365"/>
      <c r="H76" s="366"/>
      <c r="I76" s="368"/>
    </row>
    <row r="77" spans="1:9" ht="28.5" customHeight="1" x14ac:dyDescent="0.25">
      <c r="A77" s="93"/>
      <c r="B77" s="88" t="s">
        <v>3148</v>
      </c>
      <c r="C77" s="124"/>
      <c r="D77" s="361"/>
      <c r="E77" s="362"/>
      <c r="F77" s="363"/>
      <c r="G77" s="361"/>
      <c r="H77" s="362"/>
      <c r="I77" s="364"/>
    </row>
    <row r="78" spans="1:9" ht="28.5" customHeight="1" x14ac:dyDescent="0.25">
      <c r="A78" s="94"/>
      <c r="B78" s="89" t="s">
        <v>3149</v>
      </c>
      <c r="C78" s="125"/>
      <c r="D78" s="365"/>
      <c r="E78" s="366"/>
      <c r="F78" s="367"/>
      <c r="G78" s="365"/>
      <c r="H78" s="366"/>
      <c r="I78" s="368"/>
    </row>
    <row r="79" spans="1:9" ht="28.5" customHeight="1" thickBot="1" x14ac:dyDescent="0.3">
      <c r="A79" s="95"/>
      <c r="B79" s="90" t="s">
        <v>3150</v>
      </c>
      <c r="C79" s="126"/>
      <c r="D79" s="369"/>
      <c r="E79" s="370"/>
      <c r="F79" s="371"/>
      <c r="G79" s="369"/>
      <c r="H79" s="370"/>
      <c r="I79" s="372"/>
    </row>
    <row r="80" spans="1:9" x14ac:dyDescent="0.25">
      <c r="A80" s="91"/>
      <c r="B80" s="91"/>
      <c r="C80" s="91"/>
      <c r="D80" s="91"/>
      <c r="E80" s="91"/>
      <c r="F80" s="91"/>
      <c r="G80" s="91"/>
      <c r="H80" s="91"/>
      <c r="I80" s="91"/>
    </row>
    <row r="81" spans="1:9" x14ac:dyDescent="0.25">
      <c r="A81" s="91"/>
      <c r="B81" s="91"/>
      <c r="C81" s="91"/>
      <c r="D81" s="91"/>
      <c r="E81" s="91"/>
      <c r="F81" s="91"/>
      <c r="G81" s="91"/>
      <c r="H81" s="91"/>
      <c r="I81" s="91"/>
    </row>
    <row r="82" spans="1:9" x14ac:dyDescent="0.25">
      <c r="A82" s="91"/>
      <c r="B82" s="91"/>
      <c r="C82" s="91"/>
      <c r="D82" s="91"/>
      <c r="E82" s="91"/>
      <c r="F82" s="91"/>
      <c r="G82" s="91"/>
      <c r="H82" s="91"/>
      <c r="I82" s="91"/>
    </row>
    <row r="83" spans="1:9" x14ac:dyDescent="0.25">
      <c r="A83" s="106"/>
      <c r="B83" s="106"/>
      <c r="C83" s="106"/>
      <c r="D83" s="106"/>
      <c r="E83" s="106"/>
      <c r="F83" s="106"/>
      <c r="G83" s="106"/>
      <c r="H83" s="106"/>
      <c r="I83" s="106"/>
    </row>
    <row r="84" spans="1:9" x14ac:dyDescent="0.25">
      <c r="A84" s="106"/>
      <c r="B84" s="106"/>
      <c r="C84" s="106"/>
      <c r="D84" s="106"/>
      <c r="E84" s="106"/>
      <c r="F84" s="106"/>
      <c r="G84" s="106"/>
      <c r="H84" s="106"/>
      <c r="I84" s="106"/>
    </row>
    <row r="85" spans="1:9" ht="15.4" x14ac:dyDescent="0.3">
      <c r="A85" s="92" t="s">
        <v>3151</v>
      </c>
      <c r="B85" s="373" t="s">
        <v>3154</v>
      </c>
      <c r="C85" s="373"/>
      <c r="D85" s="373"/>
      <c r="E85" s="373"/>
      <c r="F85" s="373"/>
      <c r="G85" s="373"/>
      <c r="H85" s="373"/>
      <c r="I85" s="373"/>
    </row>
    <row r="86" spans="1:9" ht="15.4" x14ac:dyDescent="0.3">
      <c r="A86" s="92"/>
      <c r="B86" s="122"/>
      <c r="C86" s="122"/>
      <c r="D86" s="122"/>
      <c r="E86" s="122"/>
      <c r="F86" s="122"/>
      <c r="G86" s="122"/>
      <c r="H86" s="122"/>
      <c r="I86" s="122"/>
    </row>
    <row r="87" spans="1:9" ht="15.4" x14ac:dyDescent="0.3">
      <c r="A87" s="92"/>
      <c r="B87" s="373" t="s">
        <v>3153</v>
      </c>
      <c r="C87" s="373"/>
      <c r="D87" s="373"/>
      <c r="E87" s="373"/>
      <c r="F87" s="373"/>
      <c r="G87" s="373"/>
      <c r="H87" s="373"/>
      <c r="I87" s="373"/>
    </row>
    <row r="88" spans="1:9" x14ac:dyDescent="0.25">
      <c r="A88" s="106"/>
      <c r="B88" s="106"/>
      <c r="C88" s="106"/>
      <c r="D88" s="106"/>
      <c r="E88" s="106"/>
      <c r="F88" s="106"/>
      <c r="G88" s="106"/>
      <c r="H88" s="106"/>
      <c r="I88" s="106"/>
    </row>
    <row r="89" spans="1:9" x14ac:dyDescent="0.25">
      <c r="A89" s="106"/>
      <c r="B89" s="106"/>
      <c r="C89" s="106"/>
      <c r="D89" s="106"/>
      <c r="E89" s="106"/>
      <c r="F89" s="106"/>
      <c r="G89" s="106"/>
      <c r="H89" s="106"/>
      <c r="I89" s="106"/>
    </row>
    <row r="102" spans="1:9" ht="21" x14ac:dyDescent="0.4">
      <c r="A102" s="315" t="s">
        <v>3210</v>
      </c>
      <c r="B102" s="315"/>
      <c r="C102" s="315"/>
      <c r="D102" s="315"/>
      <c r="E102" s="315"/>
      <c r="F102" s="315"/>
      <c r="G102" s="315"/>
      <c r="H102" s="315"/>
      <c r="I102" s="315"/>
    </row>
    <row r="103" spans="1:9" ht="21" x14ac:dyDescent="0.4">
      <c r="A103" s="315" t="s">
        <v>3133</v>
      </c>
      <c r="B103" s="315"/>
      <c r="C103" s="315"/>
      <c r="D103" s="315"/>
      <c r="E103" s="315"/>
      <c r="F103" s="315"/>
      <c r="G103" s="315"/>
      <c r="H103" s="315"/>
      <c r="I103" s="315"/>
    </row>
    <row r="104" spans="1:9" x14ac:dyDescent="0.25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spans="1:9" x14ac:dyDescent="0.25">
      <c r="A105" s="106"/>
      <c r="B105" s="106"/>
      <c r="C105" s="106"/>
      <c r="D105" s="106"/>
      <c r="E105" s="106"/>
      <c r="F105" s="106"/>
      <c r="G105" s="106"/>
      <c r="H105" s="106"/>
      <c r="I105" s="106"/>
    </row>
    <row r="106" spans="1:9" x14ac:dyDescent="0.25">
      <c r="A106" s="106"/>
      <c r="B106" s="106"/>
      <c r="C106" s="106"/>
      <c r="D106" s="106"/>
      <c r="E106" s="106"/>
      <c r="F106" s="106"/>
      <c r="G106" s="106"/>
      <c r="H106" s="106"/>
      <c r="I106" s="106"/>
    </row>
    <row r="107" spans="1:9" ht="16.149999999999999" x14ac:dyDescent="0.3">
      <c r="A107" s="106"/>
      <c r="B107" s="117" t="s">
        <v>3093</v>
      </c>
      <c r="C107" s="342" t="str">
        <f>IF(基本情報登録!$D$10="","",基本情報登録!$D$10&amp;"C")</f>
        <v>九州大学C</v>
      </c>
      <c r="D107" s="342"/>
      <c r="E107" s="342"/>
      <c r="F107" s="342"/>
      <c r="G107" s="342"/>
      <c r="H107" s="342"/>
      <c r="I107" s="106"/>
    </row>
    <row r="108" spans="1:9" ht="16.149999999999999" x14ac:dyDescent="0.3">
      <c r="A108" s="106"/>
      <c r="B108" s="117"/>
      <c r="C108" s="106"/>
      <c r="D108" s="106"/>
      <c r="E108" s="106"/>
      <c r="F108" s="106"/>
      <c r="G108" s="106"/>
      <c r="H108" s="106"/>
      <c r="I108" s="106"/>
    </row>
    <row r="109" spans="1:9" ht="16.149999999999999" x14ac:dyDescent="0.3">
      <c r="A109" s="106"/>
      <c r="B109" s="117" t="s">
        <v>3134</v>
      </c>
      <c r="C109" s="342" t="str">
        <f>IF(基本情報登録!D15="","",基本情報登録!D15)</f>
        <v/>
      </c>
      <c r="D109" s="342"/>
      <c r="E109" s="342"/>
      <c r="F109" s="342"/>
      <c r="G109" s="342"/>
      <c r="H109" s="342"/>
      <c r="I109" s="106" t="s">
        <v>3135</v>
      </c>
    </row>
    <row r="110" spans="1:9" ht="16.149999999999999" x14ac:dyDescent="0.3">
      <c r="A110" s="106"/>
      <c r="B110" s="117"/>
      <c r="C110" s="106"/>
      <c r="D110" s="106"/>
      <c r="E110" s="106"/>
      <c r="F110" s="106"/>
      <c r="G110" s="106"/>
      <c r="H110" s="107"/>
      <c r="I110" s="106"/>
    </row>
    <row r="111" spans="1:9" ht="16.149999999999999" x14ac:dyDescent="0.3">
      <c r="A111" s="106"/>
      <c r="B111" s="117" t="s">
        <v>3136</v>
      </c>
      <c r="C111" s="342" t="str">
        <f>IF(基本情報登録!D18="","",基本情報登録!D18)</f>
        <v/>
      </c>
      <c r="D111" s="342"/>
      <c r="E111" s="342"/>
      <c r="F111" s="342"/>
      <c r="G111" s="342"/>
      <c r="H111" s="342"/>
      <c r="I111" s="106" t="s">
        <v>3135</v>
      </c>
    </row>
    <row r="112" spans="1:9" ht="16.149999999999999" x14ac:dyDescent="0.3">
      <c r="A112" s="106"/>
      <c r="B112" s="117"/>
      <c r="C112" s="106"/>
      <c r="D112" s="106"/>
      <c r="E112" s="106"/>
      <c r="F112" s="106"/>
      <c r="G112" s="106"/>
      <c r="H112" s="106"/>
      <c r="I112" s="106"/>
    </row>
    <row r="113" spans="1:9" ht="16.149999999999999" x14ac:dyDescent="0.3">
      <c r="A113" s="106"/>
      <c r="B113" s="117" t="s">
        <v>3137</v>
      </c>
      <c r="C113" s="342" t="str">
        <f>IF(基本情報登録!D21="","",基本情報登録!D21)</f>
        <v/>
      </c>
      <c r="D113" s="342"/>
      <c r="E113" s="342"/>
      <c r="F113" s="342"/>
      <c r="G113" s="342"/>
      <c r="H113" s="342"/>
      <c r="I113" s="106"/>
    </row>
    <row r="114" spans="1:9" ht="16.149999999999999" x14ac:dyDescent="0.3">
      <c r="A114" s="106"/>
      <c r="B114" s="117"/>
      <c r="C114" s="106"/>
      <c r="D114" s="106"/>
      <c r="E114" s="106"/>
      <c r="F114" s="106"/>
      <c r="G114" s="106"/>
      <c r="H114" s="106"/>
      <c r="I114" s="106"/>
    </row>
    <row r="115" spans="1:9" ht="16.149999999999999" x14ac:dyDescent="0.3">
      <c r="A115" s="106"/>
      <c r="B115" s="117" t="s">
        <v>3138</v>
      </c>
      <c r="C115" s="342" t="str">
        <f>IF(基本情報登録!D25="","",基本情報登録!D25)</f>
        <v/>
      </c>
      <c r="D115" s="342"/>
      <c r="E115" s="342"/>
      <c r="F115" s="342"/>
      <c r="G115" s="342"/>
      <c r="H115" s="342"/>
      <c r="I115" s="106"/>
    </row>
    <row r="116" spans="1:9" x14ac:dyDescent="0.25">
      <c r="A116" s="106"/>
      <c r="B116" s="106"/>
      <c r="C116" s="109"/>
      <c r="D116" s="109"/>
      <c r="E116" s="109"/>
      <c r="F116" s="109"/>
      <c r="G116" s="109"/>
      <c r="H116" s="109"/>
      <c r="I116" s="106"/>
    </row>
    <row r="117" spans="1:9" x14ac:dyDescent="0.25">
      <c r="A117" s="106"/>
      <c r="B117" s="106"/>
      <c r="C117" s="109"/>
      <c r="D117" s="109"/>
      <c r="E117" s="109"/>
      <c r="F117" s="109"/>
      <c r="G117" s="109"/>
      <c r="H117" s="109"/>
      <c r="I117" s="106"/>
    </row>
    <row r="118" spans="1:9" x14ac:dyDescent="0.25">
      <c r="A118" s="106"/>
      <c r="B118" s="106"/>
      <c r="C118" s="109"/>
      <c r="D118" s="109"/>
      <c r="E118" s="109"/>
      <c r="F118" s="109"/>
      <c r="G118" s="109"/>
      <c r="H118" s="109"/>
      <c r="I118" s="106"/>
    </row>
    <row r="119" spans="1:9" x14ac:dyDescent="0.25">
      <c r="A119" s="106"/>
      <c r="B119" s="106"/>
      <c r="C119" s="109"/>
      <c r="D119" s="109"/>
      <c r="E119" s="109"/>
      <c r="F119" s="109"/>
      <c r="G119" s="109"/>
      <c r="H119" s="109"/>
      <c r="I119" s="106"/>
    </row>
    <row r="120" spans="1:9" ht="13.15" thickBot="1" x14ac:dyDescent="0.3">
      <c r="A120" s="106"/>
      <c r="B120" s="106"/>
      <c r="C120" s="106"/>
      <c r="D120" s="106"/>
      <c r="E120" s="106"/>
      <c r="F120" s="106"/>
      <c r="G120" s="106"/>
      <c r="H120" s="106"/>
      <c r="I120" s="106"/>
    </row>
    <row r="121" spans="1:9" ht="16.149999999999999" x14ac:dyDescent="0.25">
      <c r="A121" s="85" t="s">
        <v>3139</v>
      </c>
      <c r="B121" s="345" t="s">
        <v>3140</v>
      </c>
      <c r="C121" s="118" t="s">
        <v>3079</v>
      </c>
      <c r="D121" s="347" t="s">
        <v>18</v>
      </c>
      <c r="E121" s="348"/>
      <c r="F121" s="349"/>
      <c r="G121" s="347" t="s">
        <v>3141</v>
      </c>
      <c r="H121" s="348"/>
      <c r="I121" s="353"/>
    </row>
    <row r="122" spans="1:9" ht="16.5" thickBot="1" x14ac:dyDescent="0.3">
      <c r="A122" s="86" t="s">
        <v>3142</v>
      </c>
      <c r="B122" s="346"/>
      <c r="C122" s="87" t="s">
        <v>3143</v>
      </c>
      <c r="D122" s="350"/>
      <c r="E122" s="351"/>
      <c r="F122" s="352"/>
      <c r="G122" s="350"/>
      <c r="H122" s="351"/>
      <c r="I122" s="354"/>
    </row>
    <row r="123" spans="1:9" ht="29.25" customHeight="1" thickTop="1" x14ac:dyDescent="0.25">
      <c r="A123" s="93"/>
      <c r="B123" s="88" t="s">
        <v>3144</v>
      </c>
      <c r="C123" s="124"/>
      <c r="D123" s="355"/>
      <c r="E123" s="356"/>
      <c r="F123" s="357"/>
      <c r="G123" s="358"/>
      <c r="H123" s="359"/>
      <c r="I123" s="360"/>
    </row>
    <row r="124" spans="1:9" ht="29.25" customHeight="1" x14ac:dyDescent="0.25">
      <c r="A124" s="94"/>
      <c r="B124" s="89" t="s">
        <v>3145</v>
      </c>
      <c r="C124" s="125"/>
      <c r="D124" s="365"/>
      <c r="E124" s="366"/>
      <c r="F124" s="367"/>
      <c r="G124" s="365"/>
      <c r="H124" s="366"/>
      <c r="I124" s="368"/>
    </row>
    <row r="125" spans="1:9" ht="29.25" customHeight="1" x14ac:dyDescent="0.25">
      <c r="A125" s="93"/>
      <c r="B125" s="88" t="s">
        <v>3146</v>
      </c>
      <c r="C125" s="124"/>
      <c r="D125" s="365"/>
      <c r="E125" s="366"/>
      <c r="F125" s="367"/>
      <c r="G125" s="365"/>
      <c r="H125" s="366"/>
      <c r="I125" s="368"/>
    </row>
    <row r="126" spans="1:9" ht="29.25" customHeight="1" x14ac:dyDescent="0.25">
      <c r="A126" s="94"/>
      <c r="B126" s="89" t="s">
        <v>3147</v>
      </c>
      <c r="C126" s="125"/>
      <c r="D126" s="365"/>
      <c r="E126" s="366"/>
      <c r="F126" s="367"/>
      <c r="G126" s="365"/>
      <c r="H126" s="366"/>
      <c r="I126" s="368"/>
    </row>
    <row r="127" spans="1:9" ht="29.25" customHeight="1" x14ac:dyDescent="0.25">
      <c r="A127" s="93"/>
      <c r="B127" s="88" t="s">
        <v>3148</v>
      </c>
      <c r="C127" s="124"/>
      <c r="D127" s="361"/>
      <c r="E127" s="362"/>
      <c r="F127" s="363"/>
      <c r="G127" s="361"/>
      <c r="H127" s="362"/>
      <c r="I127" s="364"/>
    </row>
    <row r="128" spans="1:9" ht="29.25" customHeight="1" x14ac:dyDescent="0.25">
      <c r="A128" s="94"/>
      <c r="B128" s="89" t="s">
        <v>3149</v>
      </c>
      <c r="C128" s="125"/>
      <c r="D128" s="365"/>
      <c r="E128" s="366"/>
      <c r="F128" s="367"/>
      <c r="G128" s="365"/>
      <c r="H128" s="366"/>
      <c r="I128" s="368"/>
    </row>
    <row r="129" spans="1:9" ht="29.25" customHeight="1" thickBot="1" x14ac:dyDescent="0.3">
      <c r="A129" s="95"/>
      <c r="B129" s="90" t="s">
        <v>3150</v>
      </c>
      <c r="C129" s="126"/>
      <c r="D129" s="369"/>
      <c r="E129" s="370"/>
      <c r="F129" s="371"/>
      <c r="G129" s="369"/>
      <c r="H129" s="370"/>
      <c r="I129" s="372"/>
    </row>
    <row r="130" spans="1:9" x14ac:dyDescent="0.25">
      <c r="A130" s="91"/>
      <c r="B130" s="91"/>
      <c r="C130" s="91"/>
      <c r="D130" s="91"/>
      <c r="E130" s="91"/>
      <c r="F130" s="91"/>
      <c r="G130" s="91"/>
      <c r="H130" s="91"/>
      <c r="I130" s="91"/>
    </row>
    <row r="131" spans="1:9" x14ac:dyDescent="0.25">
      <c r="A131" s="91"/>
      <c r="B131" s="91"/>
      <c r="C131" s="91"/>
      <c r="D131" s="91"/>
      <c r="E131" s="91"/>
      <c r="F131" s="91"/>
      <c r="G131" s="91"/>
      <c r="H131" s="91"/>
      <c r="I131" s="91"/>
    </row>
    <row r="132" spans="1:9" x14ac:dyDescent="0.25">
      <c r="A132" s="91"/>
      <c r="B132" s="91"/>
      <c r="C132" s="91"/>
      <c r="D132" s="91"/>
      <c r="E132" s="91"/>
      <c r="F132" s="91"/>
      <c r="G132" s="91"/>
      <c r="H132" s="91"/>
      <c r="I132" s="91"/>
    </row>
    <row r="133" spans="1:9" x14ac:dyDescent="0.25">
      <c r="A133" s="106"/>
      <c r="B133" s="106"/>
      <c r="C133" s="106"/>
      <c r="D133" s="106"/>
      <c r="E133" s="106"/>
      <c r="F133" s="106"/>
      <c r="G133" s="106"/>
      <c r="H133" s="106"/>
      <c r="I133" s="106"/>
    </row>
    <row r="134" spans="1:9" x14ac:dyDescent="0.25">
      <c r="A134" s="106"/>
      <c r="B134" s="106"/>
      <c r="C134" s="106"/>
      <c r="D134" s="106"/>
      <c r="E134" s="106"/>
      <c r="F134" s="106"/>
      <c r="G134" s="106"/>
      <c r="H134" s="106"/>
      <c r="I134" s="106"/>
    </row>
    <row r="135" spans="1:9" ht="15.4" x14ac:dyDescent="0.3">
      <c r="A135" s="92" t="s">
        <v>3151</v>
      </c>
      <c r="B135" s="373" t="s">
        <v>3154</v>
      </c>
      <c r="C135" s="373"/>
      <c r="D135" s="373"/>
      <c r="E135" s="373"/>
      <c r="F135" s="373"/>
      <c r="G135" s="373"/>
      <c r="H135" s="373"/>
      <c r="I135" s="373"/>
    </row>
    <row r="136" spans="1:9" ht="15.4" x14ac:dyDescent="0.3">
      <c r="A136" s="92"/>
      <c r="B136" s="122"/>
      <c r="C136" s="122"/>
      <c r="D136" s="122"/>
      <c r="E136" s="122"/>
      <c r="F136" s="122"/>
      <c r="G136" s="122"/>
      <c r="H136" s="122"/>
      <c r="I136" s="122"/>
    </row>
    <row r="137" spans="1:9" ht="15.4" x14ac:dyDescent="0.3">
      <c r="A137" s="92"/>
      <c r="B137" s="373" t="s">
        <v>3153</v>
      </c>
      <c r="C137" s="373"/>
      <c r="D137" s="373"/>
      <c r="E137" s="373"/>
      <c r="F137" s="373"/>
      <c r="G137" s="373"/>
      <c r="H137" s="373"/>
      <c r="I137" s="373"/>
    </row>
    <row r="138" spans="1:9" x14ac:dyDescent="0.25">
      <c r="A138" s="106"/>
      <c r="B138" s="106"/>
      <c r="C138" s="106"/>
      <c r="D138" s="106"/>
      <c r="E138" s="106"/>
      <c r="F138" s="106"/>
      <c r="G138" s="106"/>
      <c r="H138" s="106"/>
      <c r="I138" s="106"/>
    </row>
    <row r="139" spans="1:9" x14ac:dyDescent="0.25">
      <c r="A139" s="106"/>
      <c r="B139" s="106"/>
      <c r="C139" s="106"/>
      <c r="D139" s="106"/>
      <c r="E139" s="106"/>
      <c r="F139" s="106"/>
      <c r="G139" s="106"/>
      <c r="H139" s="106"/>
      <c r="I139" s="106"/>
    </row>
    <row r="153" spans="1:9" ht="21" x14ac:dyDescent="0.4">
      <c r="A153" s="315" t="s">
        <v>3210</v>
      </c>
      <c r="B153" s="315"/>
      <c r="C153" s="315"/>
      <c r="D153" s="315"/>
      <c r="E153" s="315"/>
      <c r="F153" s="315"/>
      <c r="G153" s="315"/>
      <c r="H153" s="315"/>
      <c r="I153" s="315"/>
    </row>
    <row r="154" spans="1:9" ht="21" x14ac:dyDescent="0.4">
      <c r="A154" s="315" t="s">
        <v>3133</v>
      </c>
      <c r="B154" s="315"/>
      <c r="C154" s="315"/>
      <c r="D154" s="315"/>
      <c r="E154" s="315"/>
      <c r="F154" s="315"/>
      <c r="G154" s="315"/>
      <c r="H154" s="315"/>
      <c r="I154" s="315"/>
    </row>
    <row r="155" spans="1:9" x14ac:dyDescent="0.25">
      <c r="A155" s="106"/>
      <c r="B155" s="106"/>
      <c r="C155" s="106"/>
      <c r="D155" s="106"/>
      <c r="E155" s="106"/>
      <c r="F155" s="106"/>
      <c r="G155" s="106"/>
      <c r="H155" s="106"/>
      <c r="I155" s="106"/>
    </row>
    <row r="156" spans="1:9" x14ac:dyDescent="0.25">
      <c r="A156" s="106"/>
      <c r="B156" s="106"/>
      <c r="C156" s="106"/>
      <c r="D156" s="106"/>
      <c r="E156" s="106"/>
      <c r="F156" s="106"/>
      <c r="G156" s="106"/>
      <c r="H156" s="106"/>
      <c r="I156" s="106"/>
    </row>
    <row r="157" spans="1:9" x14ac:dyDescent="0.25">
      <c r="A157" s="106"/>
      <c r="B157" s="106"/>
      <c r="C157" s="106"/>
      <c r="D157" s="106"/>
      <c r="E157" s="106"/>
      <c r="F157" s="106"/>
      <c r="G157" s="106"/>
      <c r="H157" s="106"/>
      <c r="I157" s="106"/>
    </row>
    <row r="158" spans="1:9" ht="16.149999999999999" x14ac:dyDescent="0.3">
      <c r="A158" s="106"/>
      <c r="B158" s="117" t="s">
        <v>3093</v>
      </c>
      <c r="C158" s="342" t="str">
        <f>IF(基本情報登録!$D$10="","",基本情報登録!$D$10&amp;"D")</f>
        <v>九州大学D</v>
      </c>
      <c r="D158" s="342"/>
      <c r="E158" s="342"/>
      <c r="F158" s="342"/>
      <c r="G158" s="342"/>
      <c r="H158" s="342"/>
      <c r="I158" s="106"/>
    </row>
    <row r="159" spans="1:9" ht="16.149999999999999" x14ac:dyDescent="0.3">
      <c r="A159" s="106"/>
      <c r="B159" s="117"/>
      <c r="C159" s="106"/>
      <c r="D159" s="106"/>
      <c r="E159" s="106"/>
      <c r="F159" s="106"/>
      <c r="G159" s="106"/>
      <c r="H159" s="106"/>
      <c r="I159" s="106"/>
    </row>
    <row r="160" spans="1:9" ht="16.149999999999999" x14ac:dyDescent="0.3">
      <c r="A160" s="106"/>
      <c r="B160" s="117" t="s">
        <v>3134</v>
      </c>
      <c r="C160" s="342" t="str">
        <f>IF(基本情報登録!D15="","",基本情報登録!D15)</f>
        <v/>
      </c>
      <c r="D160" s="342"/>
      <c r="E160" s="342"/>
      <c r="F160" s="342"/>
      <c r="G160" s="342"/>
      <c r="H160" s="342"/>
      <c r="I160" s="106" t="s">
        <v>3135</v>
      </c>
    </row>
    <row r="161" spans="1:9" ht="16.149999999999999" x14ac:dyDescent="0.3">
      <c r="A161" s="106"/>
      <c r="B161" s="117"/>
      <c r="C161" s="106"/>
      <c r="D161" s="106"/>
      <c r="E161" s="106"/>
      <c r="F161" s="106"/>
      <c r="G161" s="106"/>
      <c r="H161" s="107"/>
      <c r="I161" s="106"/>
    </row>
    <row r="162" spans="1:9" ht="16.149999999999999" x14ac:dyDescent="0.3">
      <c r="A162" s="106"/>
      <c r="B162" s="117" t="s">
        <v>3136</v>
      </c>
      <c r="C162" s="342" t="str">
        <f>IF(基本情報登録!D18="","",基本情報登録!D18)</f>
        <v/>
      </c>
      <c r="D162" s="342"/>
      <c r="E162" s="342"/>
      <c r="F162" s="342"/>
      <c r="G162" s="342"/>
      <c r="H162" s="342"/>
      <c r="I162" s="106" t="s">
        <v>3135</v>
      </c>
    </row>
    <row r="163" spans="1:9" ht="16.149999999999999" x14ac:dyDescent="0.3">
      <c r="A163" s="106"/>
      <c r="B163" s="117"/>
      <c r="C163" s="106"/>
      <c r="D163" s="106"/>
      <c r="E163" s="106"/>
      <c r="F163" s="106"/>
      <c r="G163" s="106"/>
      <c r="H163" s="106"/>
      <c r="I163" s="106"/>
    </row>
    <row r="164" spans="1:9" ht="16.149999999999999" x14ac:dyDescent="0.3">
      <c r="A164" s="106"/>
      <c r="B164" s="117" t="s">
        <v>3137</v>
      </c>
      <c r="C164" s="342" t="str">
        <f>IF(基本情報登録!D21="","",基本情報登録!D21)</f>
        <v/>
      </c>
      <c r="D164" s="342"/>
      <c r="E164" s="342"/>
      <c r="F164" s="342"/>
      <c r="G164" s="342"/>
      <c r="H164" s="342"/>
      <c r="I164" s="106"/>
    </row>
    <row r="165" spans="1:9" ht="16.149999999999999" x14ac:dyDescent="0.3">
      <c r="A165" s="106"/>
      <c r="B165" s="117"/>
      <c r="C165" s="106"/>
      <c r="D165" s="106"/>
      <c r="E165" s="106"/>
      <c r="F165" s="106"/>
      <c r="G165" s="106"/>
      <c r="H165" s="106"/>
      <c r="I165" s="106"/>
    </row>
    <row r="166" spans="1:9" ht="16.149999999999999" x14ac:dyDescent="0.3">
      <c r="A166" s="106"/>
      <c r="B166" s="117" t="s">
        <v>3138</v>
      </c>
      <c r="C166" s="342" t="str">
        <f>IF(基本情報登録!D25="","",基本情報登録!D25)</f>
        <v/>
      </c>
      <c r="D166" s="342"/>
      <c r="E166" s="342"/>
      <c r="F166" s="342"/>
      <c r="G166" s="342"/>
      <c r="H166" s="342"/>
      <c r="I166" s="106"/>
    </row>
    <row r="167" spans="1:9" x14ac:dyDescent="0.25">
      <c r="A167" s="106"/>
      <c r="B167" s="106"/>
      <c r="C167" s="109"/>
      <c r="D167" s="109"/>
      <c r="E167" s="109"/>
      <c r="F167" s="109"/>
      <c r="G167" s="109"/>
      <c r="H167" s="109"/>
      <c r="I167" s="106"/>
    </row>
    <row r="168" spans="1:9" x14ac:dyDescent="0.25">
      <c r="A168" s="106"/>
      <c r="B168" s="106"/>
      <c r="C168" s="109"/>
      <c r="D168" s="109"/>
      <c r="E168" s="109"/>
      <c r="F168" s="109"/>
      <c r="G168" s="109"/>
      <c r="H168" s="109"/>
      <c r="I168" s="106"/>
    </row>
    <row r="169" spans="1:9" x14ac:dyDescent="0.25">
      <c r="A169" s="106"/>
      <c r="B169" s="106"/>
      <c r="C169" s="109"/>
      <c r="D169" s="109"/>
      <c r="E169" s="109"/>
      <c r="F169" s="109"/>
      <c r="G169" s="109"/>
      <c r="H169" s="109"/>
      <c r="I169" s="106"/>
    </row>
    <row r="170" spans="1:9" x14ac:dyDescent="0.25">
      <c r="A170" s="106"/>
      <c r="B170" s="106"/>
      <c r="C170" s="109"/>
      <c r="D170" s="109"/>
      <c r="E170" s="109"/>
      <c r="F170" s="109"/>
      <c r="G170" s="109"/>
      <c r="H170" s="109"/>
      <c r="I170" s="106"/>
    </row>
    <row r="171" spans="1:9" ht="13.15" thickBot="1" x14ac:dyDescent="0.3">
      <c r="A171" s="106"/>
      <c r="B171" s="106"/>
      <c r="C171" s="106"/>
      <c r="D171" s="106"/>
      <c r="E171" s="106"/>
      <c r="F171" s="106"/>
      <c r="G171" s="106"/>
      <c r="H171" s="106"/>
      <c r="I171" s="106"/>
    </row>
    <row r="172" spans="1:9" ht="16.149999999999999" x14ac:dyDescent="0.25">
      <c r="A172" s="85" t="s">
        <v>3139</v>
      </c>
      <c r="B172" s="345" t="s">
        <v>3140</v>
      </c>
      <c r="C172" s="118" t="s">
        <v>3079</v>
      </c>
      <c r="D172" s="347" t="s">
        <v>18</v>
      </c>
      <c r="E172" s="348"/>
      <c r="F172" s="349"/>
      <c r="G172" s="347" t="s">
        <v>3141</v>
      </c>
      <c r="H172" s="348"/>
      <c r="I172" s="353"/>
    </row>
    <row r="173" spans="1:9" ht="16.5" thickBot="1" x14ac:dyDescent="0.3">
      <c r="A173" s="86" t="s">
        <v>3142</v>
      </c>
      <c r="B173" s="346"/>
      <c r="C173" s="87" t="s">
        <v>3143</v>
      </c>
      <c r="D173" s="350"/>
      <c r="E173" s="351"/>
      <c r="F173" s="352"/>
      <c r="G173" s="350"/>
      <c r="H173" s="351"/>
      <c r="I173" s="354"/>
    </row>
    <row r="174" spans="1:9" ht="30" customHeight="1" thickTop="1" x14ac:dyDescent="0.25">
      <c r="A174" s="93"/>
      <c r="B174" s="88" t="s">
        <v>3144</v>
      </c>
      <c r="C174" s="124"/>
      <c r="D174" s="355"/>
      <c r="E174" s="356"/>
      <c r="F174" s="357"/>
      <c r="G174" s="358"/>
      <c r="H174" s="359"/>
      <c r="I174" s="360"/>
    </row>
    <row r="175" spans="1:9" ht="30" customHeight="1" x14ac:dyDescent="0.25">
      <c r="A175" s="94"/>
      <c r="B175" s="89" t="s">
        <v>3145</v>
      </c>
      <c r="C175" s="125"/>
      <c r="D175" s="365"/>
      <c r="E175" s="366"/>
      <c r="F175" s="367"/>
      <c r="G175" s="365"/>
      <c r="H175" s="366"/>
      <c r="I175" s="368"/>
    </row>
    <row r="176" spans="1:9" ht="30" customHeight="1" x14ac:dyDescent="0.25">
      <c r="A176" s="93"/>
      <c r="B176" s="88" t="s">
        <v>3146</v>
      </c>
      <c r="C176" s="124"/>
      <c r="D176" s="365"/>
      <c r="E176" s="366"/>
      <c r="F176" s="367"/>
      <c r="G176" s="365"/>
      <c r="H176" s="366"/>
      <c r="I176" s="368"/>
    </row>
    <row r="177" spans="1:9" ht="30" customHeight="1" x14ac:dyDescent="0.25">
      <c r="A177" s="94"/>
      <c r="B177" s="89" t="s">
        <v>3147</v>
      </c>
      <c r="C177" s="125"/>
      <c r="D177" s="365"/>
      <c r="E177" s="366"/>
      <c r="F177" s="367"/>
      <c r="G177" s="365"/>
      <c r="H177" s="366"/>
      <c r="I177" s="368"/>
    </row>
    <row r="178" spans="1:9" ht="30" customHeight="1" x14ac:dyDescent="0.25">
      <c r="A178" s="93"/>
      <c r="B178" s="88" t="s">
        <v>3148</v>
      </c>
      <c r="C178" s="124"/>
      <c r="D178" s="361"/>
      <c r="E178" s="362"/>
      <c r="F178" s="363"/>
      <c r="G178" s="361"/>
      <c r="H178" s="362"/>
      <c r="I178" s="364"/>
    </row>
    <row r="179" spans="1:9" ht="30" customHeight="1" x14ac:dyDescent="0.25">
      <c r="A179" s="94"/>
      <c r="B179" s="89" t="s">
        <v>3149</v>
      </c>
      <c r="C179" s="125"/>
      <c r="D179" s="365"/>
      <c r="E179" s="366"/>
      <c r="F179" s="367"/>
      <c r="G179" s="365"/>
      <c r="H179" s="366"/>
      <c r="I179" s="368"/>
    </row>
    <row r="180" spans="1:9" ht="30" customHeight="1" thickBot="1" x14ac:dyDescent="0.3">
      <c r="A180" s="95"/>
      <c r="B180" s="90" t="s">
        <v>3150</v>
      </c>
      <c r="C180" s="126"/>
      <c r="D180" s="369"/>
      <c r="E180" s="370"/>
      <c r="F180" s="371"/>
      <c r="G180" s="369"/>
      <c r="H180" s="370"/>
      <c r="I180" s="372"/>
    </row>
    <row r="181" spans="1:9" x14ac:dyDescent="0.25">
      <c r="A181" s="91"/>
      <c r="B181" s="91"/>
      <c r="C181" s="91"/>
      <c r="D181" s="91"/>
      <c r="E181" s="91"/>
      <c r="F181" s="91"/>
      <c r="G181" s="91"/>
      <c r="H181" s="91"/>
      <c r="I181" s="91"/>
    </row>
    <row r="182" spans="1:9" x14ac:dyDescent="0.25">
      <c r="A182" s="91"/>
      <c r="B182" s="91"/>
      <c r="C182" s="91"/>
      <c r="D182" s="91"/>
      <c r="E182" s="91"/>
      <c r="F182" s="91"/>
      <c r="G182" s="91"/>
      <c r="H182" s="91"/>
      <c r="I182" s="91"/>
    </row>
    <row r="183" spans="1:9" x14ac:dyDescent="0.25">
      <c r="A183" s="91"/>
      <c r="B183" s="91"/>
      <c r="C183" s="91"/>
      <c r="D183" s="91"/>
      <c r="E183" s="91"/>
      <c r="F183" s="91"/>
      <c r="G183" s="91"/>
      <c r="H183" s="91"/>
      <c r="I183" s="91"/>
    </row>
    <row r="184" spans="1:9" x14ac:dyDescent="0.25">
      <c r="A184" s="106"/>
      <c r="B184" s="106"/>
      <c r="C184" s="106"/>
      <c r="D184" s="106"/>
      <c r="E184" s="106"/>
      <c r="F184" s="106"/>
      <c r="G184" s="106"/>
      <c r="H184" s="106"/>
      <c r="I184" s="106"/>
    </row>
    <row r="185" spans="1:9" x14ac:dyDescent="0.25">
      <c r="A185" s="106"/>
      <c r="B185" s="106"/>
      <c r="C185" s="106"/>
      <c r="D185" s="106"/>
      <c r="E185" s="106"/>
      <c r="F185" s="106"/>
      <c r="G185" s="106"/>
      <c r="H185" s="106"/>
      <c r="I185" s="106"/>
    </row>
    <row r="186" spans="1:9" ht="15.4" x14ac:dyDescent="0.3">
      <c r="A186" s="92" t="s">
        <v>3151</v>
      </c>
      <c r="B186" s="373" t="s">
        <v>3154</v>
      </c>
      <c r="C186" s="373"/>
      <c r="D186" s="373"/>
      <c r="E186" s="373"/>
      <c r="F186" s="373"/>
      <c r="G186" s="373"/>
      <c r="H186" s="373"/>
      <c r="I186" s="373"/>
    </row>
    <row r="187" spans="1:9" ht="15.4" x14ac:dyDescent="0.3">
      <c r="A187" s="92"/>
      <c r="B187" s="122"/>
      <c r="C187" s="122"/>
      <c r="D187" s="122"/>
      <c r="E187" s="122"/>
      <c r="F187" s="122"/>
      <c r="G187" s="122"/>
      <c r="H187" s="122"/>
      <c r="I187" s="122"/>
    </row>
    <row r="188" spans="1:9" ht="15.4" x14ac:dyDescent="0.3">
      <c r="A188" s="92"/>
      <c r="B188" s="373" t="s">
        <v>3153</v>
      </c>
      <c r="C188" s="373"/>
      <c r="D188" s="373"/>
      <c r="E188" s="373"/>
      <c r="F188" s="373"/>
      <c r="G188" s="373"/>
      <c r="H188" s="373"/>
      <c r="I188" s="373"/>
    </row>
    <row r="189" spans="1:9" x14ac:dyDescent="0.25">
      <c r="A189" s="106"/>
      <c r="B189" s="106"/>
      <c r="C189" s="106"/>
      <c r="D189" s="106"/>
      <c r="E189" s="106"/>
      <c r="F189" s="106"/>
      <c r="G189" s="106"/>
      <c r="H189" s="106"/>
      <c r="I189" s="106"/>
    </row>
    <row r="190" spans="1:9" x14ac:dyDescent="0.25">
      <c r="A190" s="106"/>
      <c r="B190" s="106"/>
      <c r="C190" s="106"/>
      <c r="D190" s="106"/>
      <c r="E190" s="106"/>
      <c r="F190" s="106"/>
      <c r="G190" s="106"/>
      <c r="H190" s="106"/>
      <c r="I190" s="106"/>
    </row>
    <row r="202" spans="1:9" ht="21" x14ac:dyDescent="0.4">
      <c r="A202" s="315" t="s">
        <v>3210</v>
      </c>
      <c r="B202" s="315"/>
      <c r="C202" s="315"/>
      <c r="D202" s="315"/>
      <c r="E202" s="315"/>
      <c r="F202" s="315"/>
      <c r="G202" s="315"/>
      <c r="H202" s="315"/>
      <c r="I202" s="315"/>
    </row>
    <row r="203" spans="1:9" ht="21" x14ac:dyDescent="0.4">
      <c r="A203" s="315" t="s">
        <v>3133</v>
      </c>
      <c r="B203" s="315"/>
      <c r="C203" s="315"/>
      <c r="D203" s="315"/>
      <c r="E203" s="315"/>
      <c r="F203" s="315"/>
      <c r="G203" s="315"/>
      <c r="H203" s="315"/>
      <c r="I203" s="315"/>
    </row>
    <row r="204" spans="1:9" x14ac:dyDescent="0.25">
      <c r="A204" s="106"/>
      <c r="B204" s="106"/>
      <c r="C204" s="106"/>
      <c r="D204" s="106"/>
      <c r="E204" s="106"/>
      <c r="F204" s="106"/>
      <c r="G204" s="106"/>
      <c r="H204" s="106"/>
      <c r="I204" s="106"/>
    </row>
    <row r="205" spans="1:9" x14ac:dyDescent="0.25">
      <c r="A205" s="106"/>
      <c r="B205" s="106"/>
      <c r="C205" s="106"/>
      <c r="D205" s="106"/>
      <c r="E205" s="106"/>
      <c r="F205" s="106"/>
      <c r="G205" s="106"/>
      <c r="H205" s="106"/>
      <c r="I205" s="106"/>
    </row>
    <row r="206" spans="1:9" x14ac:dyDescent="0.25">
      <c r="A206" s="106"/>
      <c r="B206" s="106"/>
      <c r="C206" s="106"/>
      <c r="D206" s="106"/>
      <c r="E206" s="106"/>
      <c r="F206" s="106"/>
      <c r="G206" s="106"/>
      <c r="H206" s="106"/>
      <c r="I206" s="106"/>
    </row>
    <row r="207" spans="1:9" ht="16.149999999999999" x14ac:dyDescent="0.3">
      <c r="A207" s="106"/>
      <c r="B207" s="117" t="s">
        <v>3093</v>
      </c>
      <c r="C207" s="342" t="str">
        <f>IF(基本情報登録!$D$10="","",基本情報登録!$D$10&amp;"E")</f>
        <v>九州大学E</v>
      </c>
      <c r="D207" s="342"/>
      <c r="E207" s="342"/>
      <c r="F207" s="342"/>
      <c r="G207" s="342"/>
      <c r="H207" s="342"/>
      <c r="I207" s="106"/>
    </row>
    <row r="208" spans="1:9" ht="16.149999999999999" x14ac:dyDescent="0.3">
      <c r="A208" s="106"/>
      <c r="B208" s="117"/>
      <c r="C208" s="106"/>
      <c r="D208" s="106"/>
      <c r="E208" s="106"/>
      <c r="F208" s="106"/>
      <c r="G208" s="106"/>
      <c r="H208" s="106"/>
      <c r="I208" s="106"/>
    </row>
    <row r="209" spans="1:9" ht="16.149999999999999" x14ac:dyDescent="0.3">
      <c r="A209" s="106"/>
      <c r="B209" s="117" t="s">
        <v>3134</v>
      </c>
      <c r="C209" s="342" t="str">
        <f>IF(基本情報登録!D15="","",基本情報登録!D15)</f>
        <v/>
      </c>
      <c r="D209" s="342"/>
      <c r="E209" s="342"/>
      <c r="F209" s="342"/>
      <c r="G209" s="342"/>
      <c r="H209" s="342"/>
      <c r="I209" s="106" t="s">
        <v>3135</v>
      </c>
    </row>
    <row r="210" spans="1:9" ht="16.149999999999999" x14ac:dyDescent="0.3">
      <c r="A210" s="106"/>
      <c r="B210" s="117"/>
      <c r="C210" s="106"/>
      <c r="D210" s="106"/>
      <c r="E210" s="106"/>
      <c r="F210" s="106"/>
      <c r="G210" s="106"/>
      <c r="H210" s="107"/>
      <c r="I210" s="106"/>
    </row>
    <row r="211" spans="1:9" ht="16.149999999999999" x14ac:dyDescent="0.3">
      <c r="A211" s="106"/>
      <c r="B211" s="117" t="s">
        <v>3136</v>
      </c>
      <c r="C211" s="342" t="str">
        <f>IF(基本情報登録!D18="","",基本情報登録!D18)</f>
        <v/>
      </c>
      <c r="D211" s="342"/>
      <c r="E211" s="342"/>
      <c r="F211" s="342"/>
      <c r="G211" s="342"/>
      <c r="H211" s="342"/>
      <c r="I211" s="106" t="s">
        <v>3135</v>
      </c>
    </row>
    <row r="212" spans="1:9" ht="16.149999999999999" x14ac:dyDescent="0.3">
      <c r="A212" s="106"/>
      <c r="B212" s="117"/>
      <c r="C212" s="106"/>
      <c r="D212" s="106"/>
      <c r="E212" s="106"/>
      <c r="F212" s="106"/>
      <c r="G212" s="106"/>
      <c r="H212" s="106"/>
      <c r="I212" s="106"/>
    </row>
    <row r="213" spans="1:9" ht="16.149999999999999" x14ac:dyDescent="0.3">
      <c r="A213" s="106"/>
      <c r="B213" s="117" t="s">
        <v>3137</v>
      </c>
      <c r="C213" s="342" t="str">
        <f>IF(基本情報登録!D21="","",基本情報登録!D21)</f>
        <v/>
      </c>
      <c r="D213" s="342"/>
      <c r="E213" s="342"/>
      <c r="F213" s="342"/>
      <c r="G213" s="342"/>
      <c r="H213" s="342"/>
      <c r="I213" s="106"/>
    </row>
    <row r="214" spans="1:9" ht="16.149999999999999" x14ac:dyDescent="0.3">
      <c r="A214" s="106"/>
      <c r="B214" s="117"/>
      <c r="C214" s="106"/>
      <c r="D214" s="106"/>
      <c r="E214" s="106"/>
      <c r="F214" s="106"/>
      <c r="G214" s="106"/>
      <c r="H214" s="106"/>
      <c r="I214" s="106"/>
    </row>
    <row r="215" spans="1:9" ht="16.149999999999999" x14ac:dyDescent="0.3">
      <c r="A215" s="106"/>
      <c r="B215" s="117" t="s">
        <v>3138</v>
      </c>
      <c r="C215" s="342" t="str">
        <f>IF(基本情報登録!D25="","",基本情報登録!D25)</f>
        <v/>
      </c>
      <c r="D215" s="342"/>
      <c r="E215" s="342"/>
      <c r="F215" s="342"/>
      <c r="G215" s="342"/>
      <c r="H215" s="342"/>
      <c r="I215" s="106"/>
    </row>
    <row r="216" spans="1:9" x14ac:dyDescent="0.25">
      <c r="A216" s="106"/>
      <c r="B216" s="106"/>
      <c r="C216" s="109"/>
      <c r="D216" s="109"/>
      <c r="E216" s="109"/>
      <c r="F216" s="109"/>
      <c r="G216" s="109"/>
      <c r="H216" s="109"/>
      <c r="I216" s="106"/>
    </row>
    <row r="217" spans="1:9" x14ac:dyDescent="0.25">
      <c r="A217" s="106"/>
      <c r="B217" s="106"/>
      <c r="C217" s="109"/>
      <c r="D217" s="109"/>
      <c r="E217" s="109"/>
      <c r="F217" s="109"/>
      <c r="G217" s="109"/>
      <c r="H217" s="109"/>
      <c r="I217" s="106"/>
    </row>
    <row r="218" spans="1:9" x14ac:dyDescent="0.25">
      <c r="A218" s="106"/>
      <c r="B218" s="106"/>
      <c r="C218" s="109"/>
      <c r="D218" s="109"/>
      <c r="E218" s="109"/>
      <c r="F218" s="109"/>
      <c r="G218" s="109"/>
      <c r="H218" s="109"/>
      <c r="I218" s="106"/>
    </row>
    <row r="219" spans="1:9" x14ac:dyDescent="0.25">
      <c r="A219" s="106"/>
      <c r="B219" s="106"/>
      <c r="C219" s="109"/>
      <c r="D219" s="109"/>
      <c r="E219" s="109"/>
      <c r="F219" s="109"/>
      <c r="G219" s="109"/>
      <c r="H219" s="109"/>
      <c r="I219" s="106"/>
    </row>
    <row r="220" spans="1:9" ht="13.15" thickBot="1" x14ac:dyDescent="0.3">
      <c r="A220" s="106"/>
      <c r="B220" s="106"/>
      <c r="C220" s="106"/>
      <c r="D220" s="106"/>
      <c r="E220" s="106"/>
      <c r="F220" s="106"/>
      <c r="G220" s="106"/>
      <c r="H220" s="106"/>
      <c r="I220" s="106"/>
    </row>
    <row r="221" spans="1:9" ht="16.149999999999999" x14ac:dyDescent="0.25">
      <c r="A221" s="85" t="s">
        <v>3139</v>
      </c>
      <c r="B221" s="345" t="s">
        <v>3140</v>
      </c>
      <c r="C221" s="118" t="s">
        <v>3079</v>
      </c>
      <c r="D221" s="347" t="s">
        <v>18</v>
      </c>
      <c r="E221" s="348"/>
      <c r="F221" s="349"/>
      <c r="G221" s="347" t="s">
        <v>3141</v>
      </c>
      <c r="H221" s="348"/>
      <c r="I221" s="353"/>
    </row>
    <row r="222" spans="1:9" ht="16.5" thickBot="1" x14ac:dyDescent="0.3">
      <c r="A222" s="86" t="s">
        <v>3142</v>
      </c>
      <c r="B222" s="346"/>
      <c r="C222" s="87" t="s">
        <v>3143</v>
      </c>
      <c r="D222" s="350"/>
      <c r="E222" s="351"/>
      <c r="F222" s="352"/>
      <c r="G222" s="350"/>
      <c r="H222" s="351"/>
      <c r="I222" s="354"/>
    </row>
    <row r="223" spans="1:9" ht="29.25" customHeight="1" thickTop="1" x14ac:dyDescent="0.25">
      <c r="A223" s="93"/>
      <c r="B223" s="88" t="s">
        <v>3144</v>
      </c>
      <c r="C223" s="124"/>
      <c r="D223" s="355"/>
      <c r="E223" s="356"/>
      <c r="F223" s="357"/>
      <c r="G223" s="358"/>
      <c r="H223" s="359"/>
      <c r="I223" s="360"/>
    </row>
    <row r="224" spans="1:9" ht="29.25" customHeight="1" x14ac:dyDescent="0.25">
      <c r="A224" s="94"/>
      <c r="B224" s="89" t="s">
        <v>3145</v>
      </c>
      <c r="C224" s="125"/>
      <c r="D224" s="365"/>
      <c r="E224" s="366"/>
      <c r="F224" s="367"/>
      <c r="G224" s="365"/>
      <c r="H224" s="366"/>
      <c r="I224" s="368"/>
    </row>
    <row r="225" spans="1:9" ht="29.25" customHeight="1" x14ac:dyDescent="0.25">
      <c r="A225" s="93"/>
      <c r="B225" s="88" t="s">
        <v>3146</v>
      </c>
      <c r="C225" s="124"/>
      <c r="D225" s="365"/>
      <c r="E225" s="366"/>
      <c r="F225" s="367"/>
      <c r="G225" s="365"/>
      <c r="H225" s="366"/>
      <c r="I225" s="368"/>
    </row>
    <row r="226" spans="1:9" ht="29.25" customHeight="1" x14ac:dyDescent="0.25">
      <c r="A226" s="94"/>
      <c r="B226" s="89" t="s">
        <v>3147</v>
      </c>
      <c r="C226" s="125"/>
      <c r="D226" s="365"/>
      <c r="E226" s="366"/>
      <c r="F226" s="367"/>
      <c r="G226" s="365"/>
      <c r="H226" s="366"/>
      <c r="I226" s="368"/>
    </row>
    <row r="227" spans="1:9" ht="29.25" customHeight="1" x14ac:dyDescent="0.25">
      <c r="A227" s="93"/>
      <c r="B227" s="88" t="s">
        <v>3148</v>
      </c>
      <c r="C227" s="124"/>
      <c r="D227" s="361"/>
      <c r="E227" s="362"/>
      <c r="F227" s="363"/>
      <c r="G227" s="361"/>
      <c r="H227" s="362"/>
      <c r="I227" s="364"/>
    </row>
    <row r="228" spans="1:9" ht="29.25" customHeight="1" x14ac:dyDescent="0.25">
      <c r="A228" s="94"/>
      <c r="B228" s="89" t="s">
        <v>3149</v>
      </c>
      <c r="C228" s="125"/>
      <c r="D228" s="365"/>
      <c r="E228" s="366"/>
      <c r="F228" s="367"/>
      <c r="G228" s="365"/>
      <c r="H228" s="366"/>
      <c r="I228" s="368"/>
    </row>
    <row r="229" spans="1:9" ht="29.25" customHeight="1" thickBot="1" x14ac:dyDescent="0.3">
      <c r="A229" s="95"/>
      <c r="B229" s="90" t="s">
        <v>3150</v>
      </c>
      <c r="C229" s="126"/>
      <c r="D229" s="369"/>
      <c r="E229" s="370"/>
      <c r="F229" s="371"/>
      <c r="G229" s="369"/>
      <c r="H229" s="370"/>
      <c r="I229" s="372"/>
    </row>
    <row r="230" spans="1:9" x14ac:dyDescent="0.25">
      <c r="A230" s="91"/>
      <c r="B230" s="91"/>
      <c r="C230" s="91"/>
      <c r="D230" s="91"/>
      <c r="E230" s="91"/>
      <c r="F230" s="91"/>
      <c r="G230" s="91"/>
      <c r="H230" s="91"/>
      <c r="I230" s="91"/>
    </row>
    <row r="231" spans="1:9" x14ac:dyDescent="0.25">
      <c r="A231" s="91"/>
      <c r="B231" s="91"/>
      <c r="C231" s="91"/>
      <c r="D231" s="91"/>
      <c r="E231" s="91"/>
      <c r="F231" s="91"/>
      <c r="G231" s="91"/>
      <c r="H231" s="91"/>
      <c r="I231" s="91"/>
    </row>
    <row r="232" spans="1:9" x14ac:dyDescent="0.25">
      <c r="A232" s="91"/>
      <c r="B232" s="91"/>
      <c r="C232" s="91"/>
      <c r="D232" s="91"/>
      <c r="E232" s="91"/>
      <c r="F232" s="91"/>
      <c r="G232" s="91"/>
      <c r="H232" s="91"/>
      <c r="I232" s="91"/>
    </row>
    <row r="233" spans="1:9" x14ac:dyDescent="0.25">
      <c r="A233" s="106"/>
      <c r="B233" s="106"/>
      <c r="C233" s="106"/>
      <c r="D233" s="106"/>
      <c r="E233" s="106"/>
      <c r="F233" s="106"/>
      <c r="G233" s="106"/>
      <c r="H233" s="106"/>
      <c r="I233" s="106"/>
    </row>
    <row r="234" spans="1:9" x14ac:dyDescent="0.25">
      <c r="A234" s="106"/>
      <c r="B234" s="106"/>
      <c r="C234" s="106"/>
      <c r="D234" s="106"/>
      <c r="E234" s="106"/>
      <c r="F234" s="106"/>
      <c r="G234" s="106"/>
      <c r="H234" s="106"/>
      <c r="I234" s="106"/>
    </row>
    <row r="235" spans="1:9" ht="15.4" x14ac:dyDescent="0.3">
      <c r="A235" s="92" t="s">
        <v>3151</v>
      </c>
      <c r="B235" s="373" t="s">
        <v>3154</v>
      </c>
      <c r="C235" s="373"/>
      <c r="D235" s="373"/>
      <c r="E235" s="373"/>
      <c r="F235" s="373"/>
      <c r="G235" s="373"/>
      <c r="H235" s="373"/>
      <c r="I235" s="373"/>
    </row>
    <row r="236" spans="1:9" ht="15.4" x14ac:dyDescent="0.3">
      <c r="A236" s="92"/>
      <c r="B236" s="122"/>
      <c r="C236" s="122"/>
      <c r="D236" s="122"/>
      <c r="E236" s="122"/>
      <c r="F236" s="122"/>
      <c r="G236" s="122"/>
      <c r="H236" s="122"/>
      <c r="I236" s="122"/>
    </row>
    <row r="237" spans="1:9" ht="15.4" x14ac:dyDescent="0.3">
      <c r="A237" s="92"/>
      <c r="B237" s="373" t="s">
        <v>3153</v>
      </c>
      <c r="C237" s="373"/>
      <c r="D237" s="373"/>
      <c r="E237" s="373"/>
      <c r="F237" s="373"/>
      <c r="G237" s="373"/>
      <c r="H237" s="373"/>
      <c r="I237" s="373"/>
    </row>
    <row r="238" spans="1:9" x14ac:dyDescent="0.25">
      <c r="A238" s="106"/>
      <c r="B238" s="106"/>
      <c r="C238" s="106"/>
      <c r="D238" s="106"/>
      <c r="E238" s="106"/>
      <c r="F238" s="106"/>
      <c r="G238" s="106"/>
      <c r="H238" s="106"/>
      <c r="I238" s="106"/>
    </row>
    <row r="239" spans="1:9" x14ac:dyDescent="0.25">
      <c r="A239" s="106"/>
      <c r="B239" s="106"/>
      <c r="C239" s="106"/>
      <c r="D239" s="106"/>
      <c r="E239" s="106"/>
      <c r="F239" s="106"/>
      <c r="G239" s="106"/>
      <c r="H239" s="106"/>
      <c r="I239" s="106"/>
    </row>
  </sheetData>
  <sheetProtection algorithmName="SHA-512" hashValue="IiSZv7jY5chkFFsWdlt4uJEIsRp6GOA0qX/iaL2+xJjjfSk/DJsFvwr3A7y18GNkvyyoSvNjMR27BIR5qgPhMw==" saltValue="mazamdgJUc3/3EMrNwjKZQ==" spinCount="100000" sheet="1" objects="1" scenarios="1"/>
  <mergeCells count="130">
    <mergeCell ref="D229:F229"/>
    <mergeCell ref="G229:I229"/>
    <mergeCell ref="B235:I235"/>
    <mergeCell ref="B237:I237"/>
    <mergeCell ref="C59:H59"/>
    <mergeCell ref="C61:H61"/>
    <mergeCell ref="C109:H109"/>
    <mergeCell ref="C111:H111"/>
    <mergeCell ref="C160:H160"/>
    <mergeCell ref="C162:H162"/>
    <mergeCell ref="D226:F226"/>
    <mergeCell ref="G226:I226"/>
    <mergeCell ref="D227:F227"/>
    <mergeCell ref="G227:I227"/>
    <mergeCell ref="D228:F228"/>
    <mergeCell ref="G228:I228"/>
    <mergeCell ref="D223:F223"/>
    <mergeCell ref="G223:I223"/>
    <mergeCell ref="D224:F224"/>
    <mergeCell ref="G224:I224"/>
    <mergeCell ref="D225:F225"/>
    <mergeCell ref="G225:I225"/>
    <mergeCell ref="C207:H207"/>
    <mergeCell ref="C213:H213"/>
    <mergeCell ref="C215:H215"/>
    <mergeCell ref="B221:B222"/>
    <mergeCell ref="D221:F222"/>
    <mergeCell ref="G221:I222"/>
    <mergeCell ref="C209:H209"/>
    <mergeCell ref="C211:H211"/>
    <mergeCell ref="D180:F180"/>
    <mergeCell ref="G180:I180"/>
    <mergeCell ref="B186:I186"/>
    <mergeCell ref="B188:I188"/>
    <mergeCell ref="A202:I202"/>
    <mergeCell ref="A203:I203"/>
    <mergeCell ref="D177:F177"/>
    <mergeCell ref="G177:I177"/>
    <mergeCell ref="D178:F178"/>
    <mergeCell ref="G178:I178"/>
    <mergeCell ref="D179:F179"/>
    <mergeCell ref="G179:I179"/>
    <mergeCell ref="D174:F174"/>
    <mergeCell ref="G174:I174"/>
    <mergeCell ref="D175:F175"/>
    <mergeCell ref="G175:I175"/>
    <mergeCell ref="D176:F176"/>
    <mergeCell ref="G176:I176"/>
    <mergeCell ref="C158:H158"/>
    <mergeCell ref="C164:H164"/>
    <mergeCell ref="C166:H166"/>
    <mergeCell ref="B172:B173"/>
    <mergeCell ref="D172:F173"/>
    <mergeCell ref="G172:I173"/>
    <mergeCell ref="D129:F129"/>
    <mergeCell ref="G129:I129"/>
    <mergeCell ref="B135:I135"/>
    <mergeCell ref="B137:I137"/>
    <mergeCell ref="A153:I153"/>
    <mergeCell ref="A154:I154"/>
    <mergeCell ref="D126:F126"/>
    <mergeCell ref="G126:I126"/>
    <mergeCell ref="D127:F127"/>
    <mergeCell ref="G127:I127"/>
    <mergeCell ref="D128:F128"/>
    <mergeCell ref="G128:I128"/>
    <mergeCell ref="D123:F123"/>
    <mergeCell ref="G123:I123"/>
    <mergeCell ref="D124:F124"/>
    <mergeCell ref="G124:I124"/>
    <mergeCell ref="D125:F125"/>
    <mergeCell ref="G125:I125"/>
    <mergeCell ref="C107:H107"/>
    <mergeCell ref="C113:H113"/>
    <mergeCell ref="C115:H115"/>
    <mergeCell ref="B121:B122"/>
    <mergeCell ref="D121:F122"/>
    <mergeCell ref="G121:I122"/>
    <mergeCell ref="D79:F79"/>
    <mergeCell ref="G79:I79"/>
    <mergeCell ref="B85:I85"/>
    <mergeCell ref="B87:I87"/>
    <mergeCell ref="A102:I102"/>
    <mergeCell ref="A103:I103"/>
    <mergeCell ref="D76:F76"/>
    <mergeCell ref="G76:I76"/>
    <mergeCell ref="D77:F77"/>
    <mergeCell ref="G77:I77"/>
    <mergeCell ref="D78:F78"/>
    <mergeCell ref="G78:I78"/>
    <mergeCell ref="D73:F73"/>
    <mergeCell ref="G73:I73"/>
    <mergeCell ref="D74:F74"/>
    <mergeCell ref="G74:I74"/>
    <mergeCell ref="D75:F75"/>
    <mergeCell ref="G75:I75"/>
    <mergeCell ref="C63:H63"/>
    <mergeCell ref="C65:H65"/>
    <mergeCell ref="B71:B72"/>
    <mergeCell ref="D71:F72"/>
    <mergeCell ref="G71:I72"/>
    <mergeCell ref="B36:I36"/>
    <mergeCell ref="B34:I34"/>
    <mergeCell ref="A52:I52"/>
    <mergeCell ref="A53:I53"/>
    <mergeCell ref="C57:H57"/>
    <mergeCell ref="D26:F26"/>
    <mergeCell ref="G26:I26"/>
    <mergeCell ref="D27:F27"/>
    <mergeCell ref="G27:I27"/>
    <mergeCell ref="D28:F28"/>
    <mergeCell ref="G28:I28"/>
    <mergeCell ref="D23:F23"/>
    <mergeCell ref="G23:I23"/>
    <mergeCell ref="D24:F24"/>
    <mergeCell ref="G24:I24"/>
    <mergeCell ref="D25:F25"/>
    <mergeCell ref="G25:I25"/>
    <mergeCell ref="C14:H14"/>
    <mergeCell ref="B20:B21"/>
    <mergeCell ref="D20:F21"/>
    <mergeCell ref="G20:I21"/>
    <mergeCell ref="D22:F22"/>
    <mergeCell ref="G22:I22"/>
    <mergeCell ref="A1:I1"/>
    <mergeCell ref="A2:I2"/>
    <mergeCell ref="C6:H6"/>
    <mergeCell ref="C12:H12"/>
    <mergeCell ref="C8:H8"/>
    <mergeCell ref="C10:H10"/>
  </mergeCells>
  <phoneticPr fontId="1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36"/>
  <sheetViews>
    <sheetView showGridLines="0" showRowColHeaders="0" view="pageBreakPreview" zoomScale="60" zoomScaleNormal="80" workbookViewId="0">
      <selection activeCell="F1" sqref="F1"/>
    </sheetView>
  </sheetViews>
  <sheetFormatPr defaultColWidth="9" defaultRowHeight="12.75" x14ac:dyDescent="0.25"/>
  <cols>
    <col min="1" max="2" width="9" style="66"/>
    <col min="3" max="3" width="14.265625" style="66" customWidth="1"/>
    <col min="4" max="5" width="9" style="66"/>
    <col min="6" max="6" width="10.86328125" style="66" customWidth="1"/>
    <col min="7" max="16384" width="9" style="66"/>
  </cols>
  <sheetData>
    <row r="1" spans="2:11" x14ac:dyDescent="0.25">
      <c r="B1" s="97"/>
      <c r="C1" s="97"/>
      <c r="D1" s="97"/>
      <c r="E1" s="97"/>
      <c r="F1" s="97"/>
      <c r="G1" s="97"/>
      <c r="H1" s="97"/>
      <c r="I1" s="97"/>
      <c r="J1" s="97"/>
    </row>
    <row r="2" spans="2:11" ht="15.4" x14ac:dyDescent="0.25">
      <c r="B2" s="98"/>
      <c r="C2" s="98"/>
      <c r="D2" s="98"/>
      <c r="E2" s="98"/>
      <c r="F2" s="98"/>
      <c r="G2" s="98"/>
      <c r="H2" s="99"/>
      <c r="I2" s="99"/>
      <c r="J2" s="100"/>
      <c r="K2" s="97"/>
    </row>
    <row r="3" spans="2:11" ht="15.4" x14ac:dyDescent="0.25">
      <c r="B3" s="375" t="s">
        <v>3155</v>
      </c>
      <c r="C3" s="375"/>
      <c r="D3" s="375"/>
      <c r="E3" s="375"/>
      <c r="F3" s="98"/>
      <c r="G3" s="98"/>
      <c r="H3" s="98"/>
      <c r="I3" s="98"/>
      <c r="J3" s="100"/>
      <c r="K3" s="97"/>
    </row>
    <row r="4" spans="2:11" ht="15.4" x14ac:dyDescent="0.25">
      <c r="B4" s="120"/>
      <c r="C4" s="120"/>
      <c r="D4" s="120"/>
      <c r="E4" s="120"/>
      <c r="F4" s="98"/>
      <c r="G4" s="98"/>
      <c r="H4" s="98"/>
      <c r="I4" s="98"/>
      <c r="J4" s="100"/>
      <c r="K4" s="97"/>
    </row>
    <row r="5" spans="2:11" ht="15.4" x14ac:dyDescent="0.25">
      <c r="B5" s="98"/>
      <c r="C5" s="98"/>
      <c r="D5" s="98"/>
      <c r="E5" s="98"/>
      <c r="F5" s="98"/>
      <c r="G5" s="98"/>
      <c r="H5" s="98"/>
      <c r="I5" s="98"/>
      <c r="J5" s="100"/>
      <c r="K5" s="97"/>
    </row>
    <row r="6" spans="2:11" ht="24.75" customHeight="1" x14ac:dyDescent="0.25">
      <c r="B6" s="376" t="s">
        <v>3156</v>
      </c>
      <c r="C6" s="376"/>
      <c r="D6" s="376"/>
      <c r="E6" s="376"/>
      <c r="F6" s="376"/>
      <c r="G6" s="376"/>
      <c r="H6" s="376"/>
      <c r="I6" s="121"/>
      <c r="J6" s="100"/>
      <c r="K6" s="97"/>
    </row>
    <row r="7" spans="2:11" ht="15.4" x14ac:dyDescent="0.25">
      <c r="B7" s="98"/>
      <c r="C7" s="98"/>
      <c r="D7" s="98"/>
      <c r="E7" s="98"/>
      <c r="F7" s="98"/>
      <c r="G7" s="98"/>
      <c r="H7" s="98"/>
      <c r="I7" s="98"/>
      <c r="J7" s="100"/>
      <c r="K7" s="97"/>
    </row>
    <row r="8" spans="2:11" ht="15.4" x14ac:dyDescent="0.25">
      <c r="B8" s="98"/>
      <c r="C8" s="98"/>
      <c r="D8" s="98"/>
      <c r="E8" s="98"/>
      <c r="F8" s="98"/>
      <c r="G8" s="98"/>
      <c r="H8" s="98"/>
      <c r="I8" s="98"/>
      <c r="J8" s="100"/>
      <c r="K8" s="97"/>
    </row>
    <row r="9" spans="2:11" ht="16.149999999999999" x14ac:dyDescent="0.3">
      <c r="B9" s="101" t="s">
        <v>989</v>
      </c>
      <c r="C9" s="121" t="s">
        <v>3157</v>
      </c>
      <c r="D9" s="98"/>
      <c r="E9" s="377" t="s">
        <v>3211</v>
      </c>
      <c r="F9" s="377"/>
      <c r="G9" s="377"/>
      <c r="H9" s="377"/>
      <c r="I9" s="122"/>
      <c r="J9" s="102"/>
      <c r="K9" s="97"/>
    </row>
    <row r="10" spans="2:11" ht="15.4" x14ac:dyDescent="0.25">
      <c r="B10" s="103"/>
      <c r="C10" s="98"/>
      <c r="D10" s="98"/>
      <c r="E10" s="98"/>
      <c r="F10" s="98"/>
      <c r="G10" s="98"/>
      <c r="H10" s="98"/>
      <c r="I10" s="98"/>
      <c r="J10" s="100"/>
      <c r="K10" s="97"/>
    </row>
    <row r="11" spans="2:11" ht="15.4" x14ac:dyDescent="0.25">
      <c r="B11" s="101" t="s">
        <v>188</v>
      </c>
      <c r="C11" s="121" t="s">
        <v>3158</v>
      </c>
      <c r="D11" s="98"/>
      <c r="E11" s="375" t="s">
        <v>3212</v>
      </c>
      <c r="F11" s="375"/>
      <c r="G11" s="375"/>
      <c r="H11" s="375"/>
      <c r="I11" s="120"/>
      <c r="J11" s="100"/>
      <c r="K11" s="97"/>
    </row>
    <row r="12" spans="2:11" ht="15.4" x14ac:dyDescent="0.25">
      <c r="B12" s="103"/>
      <c r="C12" s="98"/>
      <c r="D12" s="98"/>
      <c r="E12" s="98"/>
      <c r="F12" s="98"/>
      <c r="G12" s="98"/>
      <c r="H12" s="98"/>
      <c r="I12" s="98"/>
      <c r="J12" s="100"/>
      <c r="K12" s="97"/>
    </row>
    <row r="13" spans="2:11" ht="15.4" x14ac:dyDescent="0.25">
      <c r="B13" s="101" t="s">
        <v>95</v>
      </c>
      <c r="C13" s="121" t="s">
        <v>3159</v>
      </c>
      <c r="D13" s="98"/>
      <c r="E13" s="374"/>
      <c r="F13" s="374"/>
      <c r="G13" s="374"/>
      <c r="H13" s="374"/>
      <c r="I13" s="121"/>
      <c r="J13" s="100"/>
      <c r="K13" s="97"/>
    </row>
    <row r="14" spans="2:11" ht="15.4" x14ac:dyDescent="0.25">
      <c r="B14" s="103"/>
      <c r="C14" s="98"/>
      <c r="D14" s="98"/>
      <c r="E14" s="98"/>
      <c r="F14" s="98"/>
      <c r="G14" s="98"/>
      <c r="H14" s="98"/>
      <c r="I14" s="98"/>
      <c r="J14" s="100"/>
      <c r="K14" s="97"/>
    </row>
    <row r="15" spans="2:11" ht="15.4" x14ac:dyDescent="0.25">
      <c r="B15" s="101" t="s">
        <v>60</v>
      </c>
      <c r="C15" s="121" t="s">
        <v>3160</v>
      </c>
      <c r="D15" s="98"/>
      <c r="E15" s="374"/>
      <c r="F15" s="374"/>
      <c r="G15" s="374"/>
      <c r="H15" s="374"/>
      <c r="I15" s="121"/>
      <c r="J15" s="100"/>
      <c r="K15" s="97"/>
    </row>
    <row r="16" spans="2:11" ht="15.4" x14ac:dyDescent="0.25">
      <c r="B16" s="103"/>
      <c r="C16" s="98"/>
      <c r="D16" s="98"/>
      <c r="E16" s="98"/>
      <c r="F16" s="98"/>
      <c r="G16" s="98"/>
      <c r="H16" s="98"/>
      <c r="I16" s="98"/>
      <c r="J16" s="100"/>
      <c r="K16" s="97"/>
    </row>
    <row r="17" spans="2:11" ht="15.4" x14ac:dyDescent="0.25">
      <c r="B17" s="101" t="s">
        <v>386</v>
      </c>
      <c r="C17" s="121" t="s">
        <v>3161</v>
      </c>
      <c r="D17" s="98"/>
      <c r="E17" s="374"/>
      <c r="F17" s="374"/>
      <c r="G17" s="374"/>
      <c r="H17" s="374"/>
      <c r="I17" s="121"/>
      <c r="J17" s="100"/>
      <c r="K17" s="97"/>
    </row>
    <row r="18" spans="2:11" ht="15.4" x14ac:dyDescent="0.25">
      <c r="B18" s="98"/>
      <c r="C18" s="98"/>
      <c r="D18" s="98"/>
      <c r="E18" s="98"/>
      <c r="F18" s="98"/>
      <c r="G18" s="98"/>
      <c r="H18" s="98"/>
      <c r="I18" s="98"/>
      <c r="J18" s="100"/>
      <c r="K18" s="97"/>
    </row>
    <row r="19" spans="2:11" ht="15.4" x14ac:dyDescent="0.25">
      <c r="B19" s="98"/>
      <c r="C19" s="104" t="s">
        <v>3162</v>
      </c>
      <c r="D19" s="98"/>
      <c r="E19" s="98" t="s">
        <v>3163</v>
      </c>
      <c r="F19" s="98"/>
      <c r="G19" s="98"/>
      <c r="H19" s="98"/>
      <c r="I19" s="98"/>
      <c r="J19" s="100"/>
      <c r="K19" s="97"/>
    </row>
    <row r="20" spans="2:11" ht="15.4" x14ac:dyDescent="0.25">
      <c r="B20" s="98"/>
      <c r="C20" s="104" t="s">
        <v>3164</v>
      </c>
      <c r="D20" s="98"/>
      <c r="E20" s="98" t="s">
        <v>3165</v>
      </c>
      <c r="F20" s="98"/>
      <c r="G20" s="98"/>
      <c r="H20" s="98"/>
      <c r="I20" s="98"/>
      <c r="J20" s="100"/>
      <c r="K20" s="97"/>
    </row>
    <row r="21" spans="2:11" ht="15.4" x14ac:dyDescent="0.25">
      <c r="B21" s="98"/>
      <c r="C21" s="104" t="s">
        <v>3166</v>
      </c>
      <c r="D21" s="98"/>
      <c r="E21" s="98" t="s">
        <v>3167</v>
      </c>
      <c r="F21" s="98"/>
      <c r="G21" s="98"/>
      <c r="H21" s="98"/>
      <c r="I21" s="98"/>
      <c r="J21" s="100"/>
      <c r="K21" s="97"/>
    </row>
    <row r="22" spans="2:11" ht="15.4" x14ac:dyDescent="0.25">
      <c r="B22" s="98"/>
      <c r="C22" s="104"/>
      <c r="D22" s="98"/>
      <c r="E22" s="98"/>
      <c r="F22" s="98"/>
      <c r="G22" s="98"/>
      <c r="H22" s="98"/>
      <c r="I22" s="98"/>
      <c r="J22" s="100"/>
      <c r="K22" s="97"/>
    </row>
    <row r="23" spans="2:11" ht="15.4" x14ac:dyDescent="0.25">
      <c r="B23" s="98"/>
      <c r="C23" s="101"/>
      <c r="D23" s="98"/>
      <c r="E23" s="98"/>
      <c r="F23" s="98"/>
      <c r="G23" s="98"/>
      <c r="H23" s="98"/>
      <c r="I23" s="98"/>
      <c r="J23" s="100"/>
      <c r="K23" s="97"/>
    </row>
    <row r="24" spans="2:11" ht="15.4" x14ac:dyDescent="0.25">
      <c r="B24" s="375" t="s">
        <v>3168</v>
      </c>
      <c r="C24" s="375"/>
      <c r="D24" s="375"/>
      <c r="E24" s="375"/>
      <c r="F24" s="375"/>
      <c r="G24" s="375"/>
      <c r="H24" s="375"/>
      <c r="I24" s="375"/>
      <c r="J24" s="375"/>
      <c r="K24" s="97"/>
    </row>
    <row r="25" spans="2:11" ht="15.4" x14ac:dyDescent="0.25">
      <c r="B25" s="98"/>
      <c r="C25" s="98"/>
      <c r="D25" s="98"/>
      <c r="E25" s="98"/>
      <c r="F25" s="98"/>
      <c r="G25" s="98"/>
      <c r="H25" s="98"/>
      <c r="I25" s="98"/>
      <c r="J25" s="100"/>
      <c r="K25" s="97"/>
    </row>
    <row r="26" spans="2:11" ht="15.4" x14ac:dyDescent="0.25">
      <c r="B26" s="375" t="s">
        <v>3169</v>
      </c>
      <c r="C26" s="375"/>
      <c r="D26" s="375"/>
      <c r="E26" s="375"/>
      <c r="F26" s="375"/>
      <c r="G26" s="375"/>
      <c r="H26" s="375"/>
      <c r="I26" s="375"/>
      <c r="J26" s="375"/>
      <c r="K26" s="97"/>
    </row>
    <row r="27" spans="2:11" ht="15.4" x14ac:dyDescent="0.25">
      <c r="B27" s="98"/>
      <c r="C27" s="98"/>
      <c r="D27" s="98"/>
      <c r="E27" s="98"/>
      <c r="F27" s="98"/>
      <c r="G27" s="98"/>
      <c r="H27" s="98"/>
      <c r="I27" s="98"/>
      <c r="J27" s="100"/>
      <c r="K27" s="97"/>
    </row>
    <row r="28" spans="2:11" ht="15.4" x14ac:dyDescent="0.25">
      <c r="B28" s="375" t="s">
        <v>3170</v>
      </c>
      <c r="C28" s="375"/>
      <c r="D28" s="375"/>
      <c r="E28" s="375"/>
      <c r="F28" s="375"/>
      <c r="G28" s="375"/>
      <c r="H28" s="375"/>
      <c r="I28" s="375"/>
      <c r="J28" s="375"/>
      <c r="K28" s="97"/>
    </row>
    <row r="29" spans="2:11" ht="15.4" x14ac:dyDescent="0.25">
      <c r="B29" s="120"/>
      <c r="C29" s="120"/>
      <c r="D29" s="120"/>
      <c r="E29" s="120"/>
      <c r="F29" s="120"/>
      <c r="G29" s="120"/>
      <c r="H29" s="120"/>
      <c r="I29" s="120"/>
      <c r="J29" s="120"/>
      <c r="K29" s="97"/>
    </row>
    <row r="30" spans="2:11" ht="15.4" x14ac:dyDescent="0.25">
      <c r="B30" s="98"/>
      <c r="C30" s="98"/>
      <c r="D30" s="98"/>
      <c r="E30" s="98"/>
      <c r="F30" s="98"/>
      <c r="G30" s="98"/>
      <c r="H30" s="98"/>
      <c r="I30" s="98"/>
      <c r="J30" s="100"/>
      <c r="K30" s="97"/>
    </row>
    <row r="31" spans="2:11" ht="15.4" x14ac:dyDescent="0.25">
      <c r="B31" s="98"/>
      <c r="C31" s="98"/>
      <c r="D31" s="98"/>
      <c r="F31" s="99" t="s">
        <v>3213</v>
      </c>
      <c r="G31" s="105"/>
      <c r="H31" s="105" t="s">
        <v>3171</v>
      </c>
      <c r="I31" s="99"/>
      <c r="J31" s="99" t="s">
        <v>3172</v>
      </c>
    </row>
    <row r="32" spans="2:11" ht="15.4" x14ac:dyDescent="0.25">
      <c r="B32" s="98"/>
      <c r="C32" s="98"/>
      <c r="D32" s="98"/>
      <c r="E32" s="98"/>
      <c r="F32" s="98"/>
      <c r="G32" s="98"/>
      <c r="H32" s="98"/>
      <c r="I32" s="98"/>
      <c r="J32" s="100"/>
      <c r="K32" s="97"/>
    </row>
    <row r="33" spans="2:11" ht="29.25" customHeight="1" x14ac:dyDescent="0.25">
      <c r="B33" s="98"/>
      <c r="C33" s="98"/>
      <c r="D33" s="98"/>
      <c r="F33" s="119" t="s">
        <v>3173</v>
      </c>
      <c r="G33" s="374"/>
      <c r="H33" s="374"/>
      <c r="I33" s="374"/>
      <c r="J33" s="374"/>
      <c r="K33" s="100" t="s">
        <v>3</v>
      </c>
    </row>
    <row r="34" spans="2:11" ht="15.4" x14ac:dyDescent="0.25">
      <c r="B34" s="98"/>
      <c r="C34" s="98"/>
      <c r="D34" s="98"/>
      <c r="E34" s="121"/>
      <c r="F34" s="121"/>
      <c r="G34" s="121"/>
      <c r="H34" s="121"/>
      <c r="I34" s="121"/>
      <c r="J34" s="100"/>
      <c r="K34" s="97"/>
    </row>
    <row r="35" spans="2:11" ht="14.25" x14ac:dyDescent="0.25">
      <c r="B35" s="100"/>
      <c r="C35" s="100"/>
      <c r="D35" s="100"/>
      <c r="E35" s="100"/>
      <c r="F35" s="100"/>
      <c r="G35" s="100"/>
      <c r="H35" s="100"/>
      <c r="I35" s="100"/>
      <c r="J35" s="100"/>
      <c r="K35" s="97"/>
    </row>
    <row r="36" spans="2:11" x14ac:dyDescent="0.25">
      <c r="B36" s="97"/>
      <c r="D36" s="97"/>
      <c r="E36" s="97"/>
      <c r="F36" s="97"/>
      <c r="G36" s="97"/>
      <c r="H36" s="97"/>
      <c r="I36" s="97"/>
      <c r="J36" s="97"/>
    </row>
  </sheetData>
  <sheetProtection algorithmName="SHA-512" hashValue="iU8jXHaOE6JcFU4t9CzvNxkgvD5OVfJK5i5ygjRL12RSTIKSX0H5mh46yrPT8YrZWrFfi2hP8ewj+plRnfNATA==" saltValue="bJ2pUKU1oA1JVTJfE82xkw==" spinCount="100000" sheet="1" objects="1" scenarios="1"/>
  <mergeCells count="11">
    <mergeCell ref="G33:J33"/>
    <mergeCell ref="E17:H17"/>
    <mergeCell ref="B24:J24"/>
    <mergeCell ref="B26:J26"/>
    <mergeCell ref="B28:J28"/>
    <mergeCell ref="E15:H15"/>
    <mergeCell ref="B3:E3"/>
    <mergeCell ref="B6:H6"/>
    <mergeCell ref="E9:H9"/>
    <mergeCell ref="E11:H11"/>
    <mergeCell ref="E13:H13"/>
  </mergeCells>
  <phoneticPr fontId="1"/>
  <pageMargins left="0.7" right="0.7" top="0.75" bottom="0.75" header="0.3" footer="0.3"/>
  <pageSetup paperSize="9" scale="84" orientation="portrait" horizontalDpi="150" verticalDpi="15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35"/>
  <sheetViews>
    <sheetView showGridLines="0" showRowColHeaders="0" view="pageBreakPreview" topLeftCell="A7" zoomScale="60" zoomScaleNormal="80" workbookViewId="0">
      <selection activeCell="B1" sqref="B1:H1"/>
    </sheetView>
  </sheetViews>
  <sheetFormatPr defaultColWidth="9" defaultRowHeight="12.75" x14ac:dyDescent="0.25"/>
  <cols>
    <col min="1" max="2" width="9" style="66"/>
    <col min="3" max="3" width="10.265625" style="66" customWidth="1"/>
    <col min="4" max="4" width="13.265625" style="66" customWidth="1"/>
    <col min="5" max="16384" width="9" style="66"/>
  </cols>
  <sheetData>
    <row r="1" spans="1:9" ht="21" x14ac:dyDescent="0.4">
      <c r="A1" s="110"/>
      <c r="B1" s="315" t="s">
        <v>3214</v>
      </c>
      <c r="C1" s="315"/>
      <c r="D1" s="315"/>
      <c r="E1" s="315"/>
      <c r="F1" s="315"/>
      <c r="G1" s="315"/>
      <c r="H1" s="315"/>
      <c r="I1" s="110"/>
    </row>
    <row r="2" spans="1:9" ht="21" x14ac:dyDescent="0.4">
      <c r="A2" s="110"/>
      <c r="B2" s="315" t="s">
        <v>3174</v>
      </c>
      <c r="C2" s="315"/>
      <c r="D2" s="315"/>
      <c r="E2" s="315"/>
      <c r="F2" s="315"/>
      <c r="G2" s="315"/>
      <c r="H2" s="315"/>
      <c r="I2" s="110"/>
    </row>
    <row r="3" spans="1:9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4" spans="1:9" x14ac:dyDescent="0.25">
      <c r="A4" s="106"/>
      <c r="B4" s="106"/>
      <c r="C4" s="106"/>
      <c r="D4" s="106"/>
      <c r="E4" s="106"/>
      <c r="F4" s="106"/>
      <c r="G4" s="106"/>
      <c r="H4" s="106"/>
      <c r="I4" s="106"/>
    </row>
    <row r="5" spans="1:9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9" ht="16.5" thickBot="1" x14ac:dyDescent="0.35">
      <c r="A6" s="106"/>
      <c r="B6" s="106"/>
      <c r="C6" s="111" t="s">
        <v>3093</v>
      </c>
      <c r="D6" s="299" t="str">
        <f>IF(基本情報登録!$D$10="","",基本情報登録!$D$10)</f>
        <v>九州大学</v>
      </c>
      <c r="E6" s="299"/>
      <c r="F6" s="299"/>
      <c r="G6" s="299"/>
      <c r="H6" s="106"/>
      <c r="I6" s="106"/>
    </row>
    <row r="7" spans="1:9" x14ac:dyDescent="0.25">
      <c r="A7" s="106"/>
      <c r="B7" s="106"/>
      <c r="C7" s="109"/>
      <c r="D7" s="109"/>
      <c r="E7" s="109"/>
      <c r="F7" s="109"/>
      <c r="G7" s="109"/>
      <c r="H7" s="106"/>
      <c r="I7" s="106"/>
    </row>
    <row r="8" spans="1:9" ht="13.15" thickBot="1" x14ac:dyDescent="0.3">
      <c r="A8" s="106"/>
      <c r="B8" s="106"/>
      <c r="C8" s="106"/>
      <c r="D8" s="106"/>
      <c r="E8" s="106"/>
      <c r="F8" s="106"/>
      <c r="G8" s="106"/>
      <c r="H8" s="106"/>
      <c r="I8" s="106"/>
    </row>
    <row r="9" spans="1:9" ht="14.25" x14ac:dyDescent="0.3">
      <c r="A9" s="106"/>
      <c r="B9" s="392" t="s">
        <v>3175</v>
      </c>
      <c r="C9" s="393"/>
      <c r="D9" s="393"/>
      <c r="E9" s="394"/>
      <c r="F9" s="394"/>
      <c r="G9" s="394"/>
      <c r="H9" s="395"/>
      <c r="I9" s="106"/>
    </row>
    <row r="10" spans="1:9" ht="14.25" x14ac:dyDescent="0.3">
      <c r="A10" s="106"/>
      <c r="B10" s="398" t="s">
        <v>3176</v>
      </c>
      <c r="C10" s="399"/>
      <c r="D10" s="399"/>
      <c r="E10" s="396"/>
      <c r="F10" s="396"/>
      <c r="G10" s="396"/>
      <c r="H10" s="397"/>
      <c r="I10" s="106"/>
    </row>
    <row r="11" spans="1:9" ht="14.25" x14ac:dyDescent="0.25">
      <c r="A11" s="106"/>
      <c r="B11" s="378" t="s">
        <v>3177</v>
      </c>
      <c r="C11" s="379"/>
      <c r="D11" s="380"/>
      <c r="E11" s="381"/>
      <c r="F11" s="381"/>
      <c r="G11" s="381"/>
      <c r="H11" s="382"/>
      <c r="I11" s="106"/>
    </row>
    <row r="12" spans="1:9" ht="14.65" thickBot="1" x14ac:dyDescent="0.3">
      <c r="A12" s="106"/>
      <c r="B12" s="385" t="s">
        <v>3178</v>
      </c>
      <c r="C12" s="332"/>
      <c r="D12" s="386"/>
      <c r="E12" s="383"/>
      <c r="F12" s="383"/>
      <c r="G12" s="383"/>
      <c r="H12" s="384"/>
      <c r="I12" s="106"/>
    </row>
    <row r="13" spans="1:9" x14ac:dyDescent="0.25">
      <c r="A13" s="106"/>
      <c r="B13" s="106"/>
      <c r="C13" s="106"/>
      <c r="D13" s="106"/>
      <c r="E13" s="106"/>
      <c r="F13" s="106"/>
      <c r="G13" s="106"/>
      <c r="H13" s="106"/>
      <c r="I13" s="106"/>
    </row>
    <row r="14" spans="1:9" ht="16.149999999999999" x14ac:dyDescent="0.3">
      <c r="A14" s="106"/>
      <c r="B14" s="341" t="s">
        <v>3179</v>
      </c>
      <c r="C14" s="341"/>
      <c r="D14" s="341"/>
      <c r="E14" s="341"/>
      <c r="F14" s="341"/>
      <c r="G14" s="341"/>
      <c r="H14" s="341"/>
      <c r="I14" s="106"/>
    </row>
    <row r="15" spans="1:9" ht="16.149999999999999" x14ac:dyDescent="0.3">
      <c r="A15" s="106"/>
      <c r="B15" s="341" t="s">
        <v>3180</v>
      </c>
      <c r="C15" s="341"/>
      <c r="D15" s="341"/>
      <c r="E15" s="341"/>
      <c r="F15" s="341"/>
      <c r="G15" s="341"/>
      <c r="H15" s="341"/>
      <c r="I15" s="106"/>
    </row>
    <row r="16" spans="1:9" x14ac:dyDescent="0.25">
      <c r="A16" s="106"/>
      <c r="B16" s="106"/>
      <c r="C16" s="106"/>
      <c r="D16" s="106"/>
      <c r="E16" s="106"/>
      <c r="F16" s="106"/>
      <c r="G16" s="106"/>
      <c r="H16" s="106"/>
      <c r="I16" s="106"/>
    </row>
    <row r="17" spans="1:9" x14ac:dyDescent="0.25">
      <c r="A17" s="106"/>
      <c r="B17" s="106"/>
      <c r="C17" s="106"/>
      <c r="D17" s="106"/>
      <c r="E17" s="106"/>
      <c r="F17" s="106"/>
      <c r="G17" s="106"/>
      <c r="H17" s="106"/>
      <c r="I17" s="106"/>
    </row>
    <row r="18" spans="1:9" x14ac:dyDescent="0.25">
      <c r="A18" s="106"/>
      <c r="B18" s="106"/>
      <c r="C18" s="106"/>
      <c r="D18" s="106"/>
      <c r="E18" s="106"/>
      <c r="F18" s="106"/>
      <c r="G18" s="106"/>
      <c r="H18" s="106"/>
      <c r="I18" s="106"/>
    </row>
    <row r="19" spans="1:9" x14ac:dyDescent="0.25">
      <c r="A19" s="106"/>
      <c r="B19" s="106"/>
      <c r="C19" s="106"/>
      <c r="D19" s="106"/>
      <c r="E19" s="106"/>
      <c r="F19" s="106"/>
      <c r="G19" s="106"/>
      <c r="H19" s="106"/>
      <c r="I19" s="106"/>
    </row>
    <row r="20" spans="1:9" ht="16.5" thickBot="1" x14ac:dyDescent="0.35">
      <c r="A20" s="106"/>
      <c r="B20" s="107" t="s">
        <v>3181</v>
      </c>
      <c r="C20" s="107"/>
      <c r="D20" s="107"/>
      <c r="E20" s="107"/>
      <c r="F20" s="107"/>
      <c r="G20" s="107"/>
      <c r="H20" s="107"/>
      <c r="I20" s="106"/>
    </row>
    <row r="21" spans="1:9" ht="16.5" thickBot="1" x14ac:dyDescent="0.3">
      <c r="A21" s="106"/>
      <c r="B21" s="387" t="s">
        <v>3182</v>
      </c>
      <c r="C21" s="388"/>
      <c r="D21" s="389" t="s">
        <v>3183</v>
      </c>
      <c r="E21" s="390"/>
      <c r="F21" s="390"/>
      <c r="G21" s="390"/>
      <c r="H21" s="391"/>
      <c r="I21" s="106"/>
    </row>
    <row r="22" spans="1:9" ht="30" customHeight="1" thickTop="1" x14ac:dyDescent="0.25">
      <c r="A22" s="106"/>
      <c r="B22" s="410" t="s">
        <v>3184</v>
      </c>
      <c r="C22" s="411"/>
      <c r="D22" s="412"/>
      <c r="E22" s="413"/>
      <c r="F22" s="413"/>
      <c r="G22" s="413"/>
      <c r="H22" s="414"/>
      <c r="I22" s="106"/>
    </row>
    <row r="23" spans="1:9" ht="30" customHeight="1" x14ac:dyDescent="0.25">
      <c r="A23" s="106"/>
      <c r="B23" s="405" t="s">
        <v>3185</v>
      </c>
      <c r="C23" s="406"/>
      <c r="D23" s="407"/>
      <c r="E23" s="408"/>
      <c r="F23" s="408"/>
      <c r="G23" s="408"/>
      <c r="H23" s="409"/>
      <c r="I23" s="106"/>
    </row>
    <row r="24" spans="1:9" ht="30" customHeight="1" x14ac:dyDescent="0.25">
      <c r="A24" s="106"/>
      <c r="B24" s="405" t="s">
        <v>3186</v>
      </c>
      <c r="C24" s="406"/>
      <c r="D24" s="407"/>
      <c r="E24" s="408"/>
      <c r="F24" s="408"/>
      <c r="G24" s="408"/>
      <c r="H24" s="409"/>
      <c r="I24" s="106"/>
    </row>
    <row r="25" spans="1:9" ht="30" customHeight="1" x14ac:dyDescent="0.25">
      <c r="A25" s="106"/>
      <c r="B25" s="405" t="s">
        <v>3187</v>
      </c>
      <c r="C25" s="406"/>
      <c r="D25" s="407"/>
      <c r="E25" s="408"/>
      <c r="F25" s="408"/>
      <c r="G25" s="408"/>
      <c r="H25" s="409"/>
      <c r="I25" s="106"/>
    </row>
    <row r="26" spans="1:9" ht="30" customHeight="1" x14ac:dyDescent="0.25">
      <c r="A26" s="106"/>
      <c r="B26" s="405" t="s">
        <v>3188</v>
      </c>
      <c r="C26" s="406"/>
      <c r="D26" s="407"/>
      <c r="E26" s="408"/>
      <c r="F26" s="408"/>
      <c r="G26" s="408"/>
      <c r="H26" s="409"/>
      <c r="I26" s="106"/>
    </row>
    <row r="27" spans="1:9" ht="30" customHeight="1" x14ac:dyDescent="0.25">
      <c r="A27" s="106"/>
      <c r="B27" s="405" t="s">
        <v>3189</v>
      </c>
      <c r="C27" s="406"/>
      <c r="D27" s="407"/>
      <c r="E27" s="408"/>
      <c r="F27" s="408"/>
      <c r="G27" s="408"/>
      <c r="H27" s="409"/>
      <c r="I27" s="106"/>
    </row>
    <row r="28" spans="1:9" ht="30" customHeight="1" thickBot="1" x14ac:dyDescent="0.3">
      <c r="A28" s="106"/>
      <c r="B28" s="400" t="s">
        <v>3190</v>
      </c>
      <c r="C28" s="401"/>
      <c r="D28" s="402"/>
      <c r="E28" s="403"/>
      <c r="F28" s="403"/>
      <c r="G28" s="403"/>
      <c r="H28" s="404"/>
      <c r="I28" s="106"/>
    </row>
    <row r="29" spans="1:9" x14ac:dyDescent="0.25">
      <c r="A29" s="106"/>
      <c r="B29" s="106"/>
      <c r="C29" s="106"/>
      <c r="D29" s="106"/>
      <c r="E29" s="106"/>
      <c r="F29" s="106"/>
      <c r="G29" s="106"/>
      <c r="H29" s="106"/>
      <c r="I29" s="106"/>
    </row>
    <row r="30" spans="1:9" x14ac:dyDescent="0.25">
      <c r="A30" s="106"/>
      <c r="B30" s="106"/>
      <c r="C30" s="106"/>
      <c r="D30" s="106"/>
      <c r="E30" s="106"/>
      <c r="F30" s="106"/>
      <c r="G30" s="106"/>
      <c r="H30" s="106"/>
      <c r="I30" s="106"/>
    </row>
    <row r="31" spans="1:9" x14ac:dyDescent="0.25">
      <c r="A31" s="106"/>
      <c r="B31" s="106"/>
      <c r="C31" s="106"/>
      <c r="D31" s="106"/>
      <c r="E31" s="106"/>
      <c r="F31" s="106"/>
      <c r="G31" s="106"/>
      <c r="H31" s="106"/>
      <c r="I31" s="106"/>
    </row>
    <row r="32" spans="1:9" ht="14.25" x14ac:dyDescent="0.3">
      <c r="A32" s="112" t="s">
        <v>3191</v>
      </c>
      <c r="B32" s="108" t="s">
        <v>3192</v>
      </c>
      <c r="C32" s="108"/>
      <c r="D32" s="108"/>
      <c r="E32" s="108"/>
      <c r="F32" s="108"/>
      <c r="G32" s="108"/>
      <c r="H32" s="108"/>
      <c r="I32" s="108"/>
    </row>
    <row r="33" spans="1:9" ht="14.25" x14ac:dyDescent="0.3">
      <c r="A33" s="108"/>
      <c r="B33" s="108" t="s">
        <v>4484</v>
      </c>
      <c r="C33" s="108"/>
      <c r="D33" s="108"/>
      <c r="E33" s="108"/>
      <c r="F33" s="108"/>
      <c r="G33" s="108"/>
      <c r="H33" s="108"/>
      <c r="I33" s="108"/>
    </row>
    <row r="34" spans="1:9" ht="14.25" x14ac:dyDescent="0.3">
      <c r="A34" s="108"/>
      <c r="B34" s="108" t="s">
        <v>3194</v>
      </c>
      <c r="C34" s="108"/>
      <c r="D34" s="108"/>
      <c r="E34" s="108"/>
      <c r="F34" s="108"/>
      <c r="G34" s="108"/>
      <c r="H34" s="108"/>
      <c r="I34" s="108"/>
    </row>
    <row r="35" spans="1:9" x14ac:dyDescent="0.25">
      <c r="A35" s="106"/>
      <c r="B35" s="106"/>
      <c r="C35" s="106"/>
      <c r="D35" s="106"/>
      <c r="E35" s="106"/>
      <c r="F35" s="106"/>
      <c r="G35" s="106"/>
      <c r="H35" s="106"/>
      <c r="I35" s="106"/>
    </row>
    <row r="51" spans="1:9" ht="21" x14ac:dyDescent="0.4">
      <c r="A51" s="110"/>
      <c r="B51" s="315" t="s">
        <v>3214</v>
      </c>
      <c r="C51" s="315"/>
      <c r="D51" s="315"/>
      <c r="E51" s="315"/>
      <c r="F51" s="315"/>
      <c r="G51" s="315"/>
      <c r="H51" s="315"/>
      <c r="I51" s="110"/>
    </row>
    <row r="52" spans="1:9" ht="21" x14ac:dyDescent="0.4">
      <c r="A52" s="110"/>
      <c r="B52" s="315" t="s">
        <v>3174</v>
      </c>
      <c r="C52" s="315"/>
      <c r="D52" s="315"/>
      <c r="E52" s="315"/>
      <c r="F52" s="315"/>
      <c r="G52" s="315"/>
      <c r="H52" s="315"/>
      <c r="I52" s="110"/>
    </row>
    <row r="53" spans="1:9" x14ac:dyDescent="0.25">
      <c r="A53" s="106"/>
      <c r="B53" s="106"/>
      <c r="C53" s="106"/>
      <c r="D53" s="106"/>
      <c r="E53" s="106"/>
      <c r="F53" s="106"/>
      <c r="G53" s="106"/>
      <c r="H53" s="106"/>
      <c r="I53" s="106"/>
    </row>
    <row r="54" spans="1:9" x14ac:dyDescent="0.25">
      <c r="A54" s="106"/>
      <c r="B54" s="106"/>
      <c r="C54" s="106"/>
      <c r="D54" s="106"/>
      <c r="E54" s="106"/>
      <c r="F54" s="106"/>
      <c r="G54" s="106"/>
      <c r="H54" s="106"/>
      <c r="I54" s="106"/>
    </row>
    <row r="55" spans="1:9" x14ac:dyDescent="0.25">
      <c r="A55" s="106"/>
      <c r="B55" s="106"/>
      <c r="C55" s="106"/>
      <c r="D55" s="106"/>
      <c r="E55" s="106"/>
      <c r="F55" s="106"/>
      <c r="G55" s="106"/>
      <c r="H55" s="106"/>
      <c r="I55" s="106"/>
    </row>
    <row r="56" spans="1:9" ht="16.5" thickBot="1" x14ac:dyDescent="0.35">
      <c r="A56" s="106"/>
      <c r="B56" s="106"/>
      <c r="C56" s="111" t="s">
        <v>3093</v>
      </c>
      <c r="D56" s="299" t="str">
        <f>IF(基本情報登録!$D$10="","",基本情報登録!$D$10&amp;"B")</f>
        <v>九州大学B</v>
      </c>
      <c r="E56" s="299"/>
      <c r="F56" s="299"/>
      <c r="G56" s="299"/>
      <c r="H56" s="106"/>
      <c r="I56" s="106"/>
    </row>
    <row r="57" spans="1:9" x14ac:dyDescent="0.25">
      <c r="A57" s="106"/>
      <c r="B57" s="106"/>
      <c r="C57" s="109"/>
      <c r="D57" s="109"/>
      <c r="E57" s="109"/>
      <c r="F57" s="109"/>
      <c r="G57" s="109"/>
      <c r="H57" s="106"/>
      <c r="I57" s="106"/>
    </row>
    <row r="58" spans="1:9" ht="13.15" thickBot="1" x14ac:dyDescent="0.3">
      <c r="A58" s="106"/>
      <c r="B58" s="106"/>
      <c r="C58" s="106"/>
      <c r="D58" s="106"/>
      <c r="E58" s="106"/>
      <c r="F58" s="106"/>
      <c r="G58" s="106"/>
      <c r="H58" s="106"/>
      <c r="I58" s="106"/>
    </row>
    <row r="59" spans="1:9" ht="14.25" x14ac:dyDescent="0.3">
      <c r="A59" s="106"/>
      <c r="B59" s="392" t="s">
        <v>3175</v>
      </c>
      <c r="C59" s="393"/>
      <c r="D59" s="393"/>
      <c r="E59" s="394"/>
      <c r="F59" s="394"/>
      <c r="G59" s="394"/>
      <c r="H59" s="395"/>
      <c r="I59" s="106"/>
    </row>
    <row r="60" spans="1:9" ht="14.25" x14ac:dyDescent="0.3">
      <c r="A60" s="106"/>
      <c r="B60" s="398" t="s">
        <v>3176</v>
      </c>
      <c r="C60" s="399"/>
      <c r="D60" s="399"/>
      <c r="E60" s="396"/>
      <c r="F60" s="396"/>
      <c r="G60" s="396"/>
      <c r="H60" s="397"/>
      <c r="I60" s="106"/>
    </row>
    <row r="61" spans="1:9" ht="14.25" x14ac:dyDescent="0.25">
      <c r="A61" s="106"/>
      <c r="B61" s="378" t="s">
        <v>3177</v>
      </c>
      <c r="C61" s="379"/>
      <c r="D61" s="380"/>
      <c r="E61" s="381"/>
      <c r="F61" s="381"/>
      <c r="G61" s="381"/>
      <c r="H61" s="382"/>
      <c r="I61" s="106"/>
    </row>
    <row r="62" spans="1:9" ht="14.65" thickBot="1" x14ac:dyDescent="0.3">
      <c r="A62" s="106"/>
      <c r="B62" s="385" t="s">
        <v>3178</v>
      </c>
      <c r="C62" s="332"/>
      <c r="D62" s="386"/>
      <c r="E62" s="383"/>
      <c r="F62" s="383"/>
      <c r="G62" s="383"/>
      <c r="H62" s="384"/>
      <c r="I62" s="106"/>
    </row>
    <row r="63" spans="1:9" x14ac:dyDescent="0.25">
      <c r="A63" s="106"/>
      <c r="B63" s="106"/>
      <c r="C63" s="106"/>
      <c r="D63" s="106"/>
      <c r="E63" s="106"/>
      <c r="F63" s="106"/>
      <c r="G63" s="106"/>
      <c r="H63" s="106"/>
      <c r="I63" s="106"/>
    </row>
    <row r="64" spans="1:9" ht="16.149999999999999" x14ac:dyDescent="0.3">
      <c r="A64" s="106"/>
      <c r="B64" s="341" t="s">
        <v>3179</v>
      </c>
      <c r="C64" s="341"/>
      <c r="D64" s="341"/>
      <c r="E64" s="341"/>
      <c r="F64" s="341"/>
      <c r="G64" s="341"/>
      <c r="H64" s="341"/>
      <c r="I64" s="106"/>
    </row>
    <row r="65" spans="1:9" ht="16.149999999999999" x14ac:dyDescent="0.3">
      <c r="A65" s="106"/>
      <c r="B65" s="341" t="s">
        <v>3180</v>
      </c>
      <c r="C65" s="341"/>
      <c r="D65" s="341"/>
      <c r="E65" s="341"/>
      <c r="F65" s="341"/>
      <c r="G65" s="341"/>
      <c r="H65" s="341"/>
      <c r="I65" s="106"/>
    </row>
    <row r="66" spans="1:9" x14ac:dyDescent="0.25">
      <c r="A66" s="106"/>
      <c r="B66" s="106"/>
      <c r="C66" s="106"/>
      <c r="D66" s="106"/>
      <c r="E66" s="106"/>
      <c r="F66" s="106"/>
      <c r="G66" s="106"/>
      <c r="H66" s="106"/>
      <c r="I66" s="106"/>
    </row>
    <row r="67" spans="1:9" x14ac:dyDescent="0.25">
      <c r="A67" s="106"/>
      <c r="B67" s="106"/>
      <c r="C67" s="106"/>
      <c r="D67" s="106"/>
      <c r="E67" s="106"/>
      <c r="F67" s="106"/>
      <c r="G67" s="106"/>
      <c r="H67" s="106"/>
      <c r="I67" s="106"/>
    </row>
    <row r="68" spans="1:9" x14ac:dyDescent="0.25">
      <c r="A68" s="106"/>
      <c r="B68" s="106"/>
      <c r="C68" s="106"/>
      <c r="D68" s="106"/>
      <c r="E68" s="106"/>
      <c r="F68" s="106"/>
      <c r="G68" s="106"/>
      <c r="H68" s="106"/>
      <c r="I68" s="106"/>
    </row>
    <row r="69" spans="1:9" x14ac:dyDescent="0.25">
      <c r="A69" s="106"/>
      <c r="B69" s="106"/>
      <c r="C69" s="106"/>
      <c r="D69" s="106"/>
      <c r="E69" s="106"/>
      <c r="F69" s="106"/>
      <c r="G69" s="106"/>
      <c r="H69" s="106"/>
      <c r="I69" s="106"/>
    </row>
    <row r="70" spans="1:9" ht="16.5" thickBot="1" x14ac:dyDescent="0.35">
      <c r="A70" s="106"/>
      <c r="B70" s="107" t="s">
        <v>3181</v>
      </c>
      <c r="C70" s="107"/>
      <c r="D70" s="107"/>
      <c r="E70" s="107"/>
      <c r="F70" s="107"/>
      <c r="G70" s="107"/>
      <c r="H70" s="107"/>
      <c r="I70" s="106"/>
    </row>
    <row r="71" spans="1:9" ht="16.5" thickBot="1" x14ac:dyDescent="0.3">
      <c r="A71" s="106"/>
      <c r="B71" s="387" t="s">
        <v>3182</v>
      </c>
      <c r="C71" s="388"/>
      <c r="D71" s="389" t="s">
        <v>3183</v>
      </c>
      <c r="E71" s="390"/>
      <c r="F71" s="390"/>
      <c r="G71" s="390"/>
      <c r="H71" s="391"/>
      <c r="I71" s="106"/>
    </row>
    <row r="72" spans="1:9" ht="30" customHeight="1" thickTop="1" x14ac:dyDescent="0.25">
      <c r="A72" s="106"/>
      <c r="B72" s="410" t="s">
        <v>3184</v>
      </c>
      <c r="C72" s="411"/>
      <c r="D72" s="412"/>
      <c r="E72" s="413"/>
      <c r="F72" s="413"/>
      <c r="G72" s="413"/>
      <c r="H72" s="414"/>
      <c r="I72" s="106"/>
    </row>
    <row r="73" spans="1:9" ht="30" customHeight="1" x14ac:dyDescent="0.25">
      <c r="A73" s="106"/>
      <c r="B73" s="405" t="s">
        <v>3185</v>
      </c>
      <c r="C73" s="406"/>
      <c r="D73" s="407"/>
      <c r="E73" s="408"/>
      <c r="F73" s="408"/>
      <c r="G73" s="408"/>
      <c r="H73" s="409"/>
      <c r="I73" s="106"/>
    </row>
    <row r="74" spans="1:9" ht="30" customHeight="1" x14ac:dyDescent="0.25">
      <c r="A74" s="106"/>
      <c r="B74" s="405" t="s">
        <v>3186</v>
      </c>
      <c r="C74" s="406"/>
      <c r="D74" s="407"/>
      <c r="E74" s="408"/>
      <c r="F74" s="408"/>
      <c r="G74" s="408"/>
      <c r="H74" s="409"/>
      <c r="I74" s="106"/>
    </row>
    <row r="75" spans="1:9" ht="30" customHeight="1" x14ac:dyDescent="0.25">
      <c r="A75" s="106"/>
      <c r="B75" s="405" t="s">
        <v>3187</v>
      </c>
      <c r="C75" s="406"/>
      <c r="D75" s="407"/>
      <c r="E75" s="408"/>
      <c r="F75" s="408"/>
      <c r="G75" s="408"/>
      <c r="H75" s="409"/>
      <c r="I75" s="106"/>
    </row>
    <row r="76" spans="1:9" ht="30" customHeight="1" x14ac:dyDescent="0.25">
      <c r="A76" s="106"/>
      <c r="B76" s="405" t="s">
        <v>3188</v>
      </c>
      <c r="C76" s="406"/>
      <c r="D76" s="407"/>
      <c r="E76" s="408"/>
      <c r="F76" s="408"/>
      <c r="G76" s="408"/>
      <c r="H76" s="409"/>
      <c r="I76" s="106"/>
    </row>
    <row r="77" spans="1:9" ht="30" customHeight="1" x14ac:dyDescent="0.25">
      <c r="A77" s="106"/>
      <c r="B77" s="405" t="s">
        <v>3189</v>
      </c>
      <c r="C77" s="406"/>
      <c r="D77" s="407"/>
      <c r="E77" s="408"/>
      <c r="F77" s="408"/>
      <c r="G77" s="408"/>
      <c r="H77" s="409"/>
      <c r="I77" s="106"/>
    </row>
    <row r="78" spans="1:9" ht="30" customHeight="1" thickBot="1" x14ac:dyDescent="0.3">
      <c r="A78" s="106"/>
      <c r="B78" s="400" t="s">
        <v>3190</v>
      </c>
      <c r="C78" s="401"/>
      <c r="D78" s="402"/>
      <c r="E78" s="403"/>
      <c r="F78" s="403"/>
      <c r="G78" s="403"/>
      <c r="H78" s="404"/>
      <c r="I78" s="106"/>
    </row>
    <row r="79" spans="1:9" x14ac:dyDescent="0.25">
      <c r="A79" s="106"/>
      <c r="B79" s="106"/>
      <c r="C79" s="106"/>
      <c r="D79" s="106"/>
      <c r="E79" s="106"/>
      <c r="F79" s="106"/>
      <c r="G79" s="106"/>
      <c r="H79" s="106"/>
      <c r="I79" s="106"/>
    </row>
    <row r="80" spans="1:9" x14ac:dyDescent="0.25">
      <c r="A80" s="106"/>
      <c r="B80" s="106"/>
      <c r="C80" s="106"/>
      <c r="D80" s="106"/>
      <c r="E80" s="106"/>
      <c r="F80" s="106"/>
      <c r="G80" s="106"/>
      <c r="H80" s="106"/>
      <c r="I80" s="106"/>
    </row>
    <row r="81" spans="1:9" x14ac:dyDescent="0.25">
      <c r="A81" s="106"/>
      <c r="B81" s="106"/>
      <c r="C81" s="106"/>
      <c r="D81" s="106"/>
      <c r="E81" s="106"/>
      <c r="F81" s="106"/>
      <c r="G81" s="106"/>
      <c r="H81" s="106"/>
      <c r="I81" s="106"/>
    </row>
    <row r="82" spans="1:9" ht="14.25" x14ac:dyDescent="0.3">
      <c r="A82" s="112" t="s">
        <v>3191</v>
      </c>
      <c r="B82" s="108" t="s">
        <v>3192</v>
      </c>
      <c r="C82" s="108"/>
      <c r="D82" s="108"/>
      <c r="E82" s="108"/>
      <c r="F82" s="108"/>
      <c r="G82" s="108"/>
      <c r="H82" s="108"/>
      <c r="I82" s="108"/>
    </row>
    <row r="83" spans="1:9" ht="14.25" x14ac:dyDescent="0.3">
      <c r="A83" s="108"/>
      <c r="B83" s="108" t="s">
        <v>4484</v>
      </c>
      <c r="C83" s="108"/>
      <c r="D83" s="108"/>
      <c r="E83" s="108"/>
      <c r="F83" s="108"/>
      <c r="G83" s="108"/>
      <c r="H83" s="108"/>
      <c r="I83" s="108"/>
    </row>
    <row r="84" spans="1:9" ht="14.25" x14ac:dyDescent="0.3">
      <c r="A84" s="108"/>
      <c r="B84" s="108" t="s">
        <v>3194</v>
      </c>
      <c r="C84" s="108"/>
      <c r="D84" s="108"/>
      <c r="E84" s="108"/>
      <c r="F84" s="108"/>
      <c r="G84" s="108"/>
      <c r="H84" s="108"/>
      <c r="I84" s="108"/>
    </row>
    <row r="85" spans="1:9" x14ac:dyDescent="0.25">
      <c r="A85" s="106"/>
      <c r="B85" s="106"/>
      <c r="C85" s="106"/>
      <c r="D85" s="106"/>
      <c r="E85" s="106"/>
      <c r="F85" s="106"/>
      <c r="G85" s="106"/>
      <c r="H85" s="106"/>
      <c r="I85" s="106"/>
    </row>
    <row r="101" spans="1:9" ht="21" x14ac:dyDescent="0.4">
      <c r="A101" s="110"/>
      <c r="B101" s="315" t="s">
        <v>3214</v>
      </c>
      <c r="C101" s="315"/>
      <c r="D101" s="315"/>
      <c r="E101" s="315"/>
      <c r="F101" s="315"/>
      <c r="G101" s="315"/>
      <c r="H101" s="315"/>
      <c r="I101" s="110"/>
    </row>
    <row r="102" spans="1:9" ht="21" x14ac:dyDescent="0.4">
      <c r="A102" s="110"/>
      <c r="B102" s="315" t="s">
        <v>3174</v>
      </c>
      <c r="C102" s="315"/>
      <c r="D102" s="315"/>
      <c r="E102" s="315"/>
      <c r="F102" s="315"/>
      <c r="G102" s="315"/>
      <c r="H102" s="315"/>
      <c r="I102" s="110"/>
    </row>
    <row r="103" spans="1:9" x14ac:dyDescent="0.25">
      <c r="A103" s="106"/>
      <c r="B103" s="106"/>
      <c r="C103" s="106"/>
      <c r="D103" s="106"/>
      <c r="E103" s="106"/>
      <c r="F103" s="106"/>
      <c r="G103" s="106"/>
      <c r="H103" s="106"/>
      <c r="I103" s="106"/>
    </row>
    <row r="104" spans="1:9" x14ac:dyDescent="0.25">
      <c r="A104" s="106"/>
      <c r="B104" s="106"/>
      <c r="C104" s="106"/>
      <c r="D104" s="106"/>
      <c r="E104" s="106"/>
      <c r="F104" s="106"/>
      <c r="G104" s="106"/>
      <c r="H104" s="106"/>
      <c r="I104" s="106"/>
    </row>
    <row r="105" spans="1:9" x14ac:dyDescent="0.25">
      <c r="A105" s="106"/>
      <c r="B105" s="106"/>
      <c r="C105" s="106"/>
      <c r="D105" s="106"/>
      <c r="E105" s="106"/>
      <c r="F105" s="106"/>
      <c r="G105" s="106"/>
      <c r="H105" s="106"/>
      <c r="I105" s="106"/>
    </row>
    <row r="106" spans="1:9" ht="16.5" thickBot="1" x14ac:dyDescent="0.35">
      <c r="A106" s="106"/>
      <c r="B106" s="106"/>
      <c r="C106" s="111" t="s">
        <v>3093</v>
      </c>
      <c r="D106" s="299" t="str">
        <f>IF(基本情報登録!$D$10="","",基本情報登録!$D$10&amp;"C")</f>
        <v>九州大学C</v>
      </c>
      <c r="E106" s="299"/>
      <c r="F106" s="299"/>
      <c r="G106" s="299"/>
      <c r="H106" s="106"/>
      <c r="I106" s="106"/>
    </row>
    <row r="107" spans="1:9" x14ac:dyDescent="0.25">
      <c r="A107" s="106"/>
      <c r="B107" s="106"/>
      <c r="C107" s="109"/>
      <c r="D107" s="109"/>
      <c r="E107" s="109"/>
      <c r="F107" s="109"/>
      <c r="G107" s="109"/>
      <c r="H107" s="106"/>
      <c r="I107" s="106"/>
    </row>
    <row r="108" spans="1:9" ht="13.15" thickBot="1" x14ac:dyDescent="0.3">
      <c r="A108" s="106"/>
      <c r="B108" s="106"/>
      <c r="C108" s="106"/>
      <c r="D108" s="106"/>
      <c r="E108" s="106"/>
      <c r="F108" s="106"/>
      <c r="G108" s="106"/>
      <c r="H108" s="106"/>
      <c r="I108" s="106"/>
    </row>
    <row r="109" spans="1:9" ht="14.25" x14ac:dyDescent="0.3">
      <c r="A109" s="106"/>
      <c r="B109" s="392" t="s">
        <v>3175</v>
      </c>
      <c r="C109" s="393"/>
      <c r="D109" s="393"/>
      <c r="E109" s="394"/>
      <c r="F109" s="394"/>
      <c r="G109" s="394"/>
      <c r="H109" s="395"/>
      <c r="I109" s="106"/>
    </row>
    <row r="110" spans="1:9" ht="14.25" x14ac:dyDescent="0.3">
      <c r="A110" s="106"/>
      <c r="B110" s="398" t="s">
        <v>3176</v>
      </c>
      <c r="C110" s="399"/>
      <c r="D110" s="399"/>
      <c r="E110" s="396"/>
      <c r="F110" s="396"/>
      <c r="G110" s="396"/>
      <c r="H110" s="397"/>
      <c r="I110" s="106"/>
    </row>
    <row r="111" spans="1:9" ht="14.25" x14ac:dyDescent="0.25">
      <c r="A111" s="106"/>
      <c r="B111" s="378" t="s">
        <v>3177</v>
      </c>
      <c r="C111" s="379"/>
      <c r="D111" s="380"/>
      <c r="E111" s="381"/>
      <c r="F111" s="381"/>
      <c r="G111" s="381"/>
      <c r="H111" s="382"/>
      <c r="I111" s="106"/>
    </row>
    <row r="112" spans="1:9" ht="14.65" thickBot="1" x14ac:dyDescent="0.3">
      <c r="A112" s="106"/>
      <c r="B112" s="385" t="s">
        <v>3178</v>
      </c>
      <c r="C112" s="332"/>
      <c r="D112" s="386"/>
      <c r="E112" s="383"/>
      <c r="F112" s="383"/>
      <c r="G112" s="383"/>
      <c r="H112" s="384"/>
      <c r="I112" s="106"/>
    </row>
    <row r="113" spans="1:9" x14ac:dyDescent="0.25">
      <c r="A113" s="106"/>
      <c r="B113" s="106"/>
      <c r="C113" s="106"/>
      <c r="D113" s="106"/>
      <c r="E113" s="106"/>
      <c r="F113" s="106"/>
      <c r="G113" s="106"/>
      <c r="H113" s="106"/>
      <c r="I113" s="106"/>
    </row>
    <row r="114" spans="1:9" ht="16.149999999999999" x14ac:dyDescent="0.3">
      <c r="A114" s="106"/>
      <c r="B114" s="341" t="s">
        <v>3179</v>
      </c>
      <c r="C114" s="341"/>
      <c r="D114" s="341"/>
      <c r="E114" s="341"/>
      <c r="F114" s="341"/>
      <c r="G114" s="341"/>
      <c r="H114" s="341"/>
      <c r="I114" s="106"/>
    </row>
    <row r="115" spans="1:9" ht="16.149999999999999" x14ac:dyDescent="0.3">
      <c r="A115" s="106"/>
      <c r="B115" s="341" t="s">
        <v>3180</v>
      </c>
      <c r="C115" s="341"/>
      <c r="D115" s="341"/>
      <c r="E115" s="341"/>
      <c r="F115" s="341"/>
      <c r="G115" s="341"/>
      <c r="H115" s="341"/>
      <c r="I115" s="106"/>
    </row>
    <row r="116" spans="1:9" x14ac:dyDescent="0.25">
      <c r="A116" s="106"/>
      <c r="B116" s="106"/>
      <c r="C116" s="106"/>
      <c r="D116" s="106"/>
      <c r="E116" s="106"/>
      <c r="F116" s="106"/>
      <c r="G116" s="106"/>
      <c r="H116" s="106"/>
      <c r="I116" s="106"/>
    </row>
    <row r="117" spans="1:9" x14ac:dyDescent="0.25">
      <c r="A117" s="106"/>
      <c r="B117" s="106"/>
      <c r="C117" s="106"/>
      <c r="D117" s="106"/>
      <c r="E117" s="106"/>
      <c r="F117" s="106"/>
      <c r="G117" s="106"/>
      <c r="H117" s="106"/>
      <c r="I117" s="106"/>
    </row>
    <row r="118" spans="1:9" x14ac:dyDescent="0.25">
      <c r="A118" s="106"/>
      <c r="B118" s="106"/>
      <c r="C118" s="106"/>
      <c r="D118" s="106"/>
      <c r="E118" s="106"/>
      <c r="F118" s="106"/>
      <c r="G118" s="106"/>
      <c r="H118" s="106"/>
      <c r="I118" s="106"/>
    </row>
    <row r="119" spans="1:9" x14ac:dyDescent="0.25">
      <c r="A119" s="106"/>
      <c r="B119" s="106"/>
      <c r="C119" s="106"/>
      <c r="D119" s="106"/>
      <c r="E119" s="106"/>
      <c r="F119" s="106"/>
      <c r="G119" s="106"/>
      <c r="H119" s="106"/>
      <c r="I119" s="106"/>
    </row>
    <row r="120" spans="1:9" ht="16.5" thickBot="1" x14ac:dyDescent="0.35">
      <c r="A120" s="106"/>
      <c r="B120" s="107" t="s">
        <v>3181</v>
      </c>
      <c r="C120" s="107"/>
      <c r="D120" s="107"/>
      <c r="E120" s="107"/>
      <c r="F120" s="107"/>
      <c r="G120" s="107"/>
      <c r="H120" s="107"/>
      <c r="I120" s="106"/>
    </row>
    <row r="121" spans="1:9" ht="16.5" thickBot="1" x14ac:dyDescent="0.3">
      <c r="A121" s="106"/>
      <c r="B121" s="387" t="s">
        <v>3182</v>
      </c>
      <c r="C121" s="388"/>
      <c r="D121" s="389" t="s">
        <v>3183</v>
      </c>
      <c r="E121" s="390"/>
      <c r="F121" s="390"/>
      <c r="G121" s="390"/>
      <c r="H121" s="391"/>
      <c r="I121" s="106"/>
    </row>
    <row r="122" spans="1:9" ht="30" customHeight="1" thickTop="1" x14ac:dyDescent="0.25">
      <c r="A122" s="106"/>
      <c r="B122" s="410" t="s">
        <v>3184</v>
      </c>
      <c r="C122" s="411"/>
      <c r="D122" s="412"/>
      <c r="E122" s="413"/>
      <c r="F122" s="413"/>
      <c r="G122" s="413"/>
      <c r="H122" s="414"/>
      <c r="I122" s="106"/>
    </row>
    <row r="123" spans="1:9" ht="30" customHeight="1" x14ac:dyDescent="0.25">
      <c r="A123" s="106"/>
      <c r="B123" s="405" t="s">
        <v>3185</v>
      </c>
      <c r="C123" s="406"/>
      <c r="D123" s="407"/>
      <c r="E123" s="408"/>
      <c r="F123" s="408"/>
      <c r="G123" s="408"/>
      <c r="H123" s="409"/>
      <c r="I123" s="106"/>
    </row>
    <row r="124" spans="1:9" ht="30" customHeight="1" x14ac:dyDescent="0.25">
      <c r="A124" s="106"/>
      <c r="B124" s="405" t="s">
        <v>3186</v>
      </c>
      <c r="C124" s="406"/>
      <c r="D124" s="407"/>
      <c r="E124" s="408"/>
      <c r="F124" s="408"/>
      <c r="G124" s="408"/>
      <c r="H124" s="409"/>
      <c r="I124" s="106"/>
    </row>
    <row r="125" spans="1:9" ht="30" customHeight="1" x14ac:dyDescent="0.25">
      <c r="A125" s="106"/>
      <c r="B125" s="405" t="s">
        <v>3187</v>
      </c>
      <c r="C125" s="406"/>
      <c r="D125" s="407"/>
      <c r="E125" s="408"/>
      <c r="F125" s="408"/>
      <c r="G125" s="408"/>
      <c r="H125" s="409"/>
      <c r="I125" s="106"/>
    </row>
    <row r="126" spans="1:9" ht="30" customHeight="1" x14ac:dyDescent="0.25">
      <c r="A126" s="106"/>
      <c r="B126" s="405" t="s">
        <v>3188</v>
      </c>
      <c r="C126" s="406"/>
      <c r="D126" s="407"/>
      <c r="E126" s="408"/>
      <c r="F126" s="408"/>
      <c r="G126" s="408"/>
      <c r="H126" s="409"/>
      <c r="I126" s="106"/>
    </row>
    <row r="127" spans="1:9" ht="30" customHeight="1" x14ac:dyDescent="0.25">
      <c r="A127" s="106"/>
      <c r="B127" s="405" t="s">
        <v>3189</v>
      </c>
      <c r="C127" s="406"/>
      <c r="D127" s="407"/>
      <c r="E127" s="408"/>
      <c r="F127" s="408"/>
      <c r="G127" s="408"/>
      <c r="H127" s="409"/>
      <c r="I127" s="106"/>
    </row>
    <row r="128" spans="1:9" ht="30" customHeight="1" thickBot="1" x14ac:dyDescent="0.3">
      <c r="A128" s="106"/>
      <c r="B128" s="400" t="s">
        <v>3190</v>
      </c>
      <c r="C128" s="401"/>
      <c r="D128" s="402"/>
      <c r="E128" s="403"/>
      <c r="F128" s="403"/>
      <c r="G128" s="403"/>
      <c r="H128" s="404"/>
      <c r="I128" s="106"/>
    </row>
    <row r="129" spans="1:9" x14ac:dyDescent="0.25">
      <c r="A129" s="106"/>
      <c r="B129" s="106"/>
      <c r="C129" s="106"/>
      <c r="D129" s="106"/>
      <c r="E129" s="106"/>
      <c r="F129" s="106"/>
      <c r="G129" s="106"/>
      <c r="H129" s="106"/>
      <c r="I129" s="106"/>
    </row>
    <row r="130" spans="1:9" x14ac:dyDescent="0.25">
      <c r="A130" s="106"/>
      <c r="B130" s="106"/>
      <c r="C130" s="106"/>
      <c r="D130" s="106"/>
      <c r="E130" s="106"/>
      <c r="F130" s="106"/>
      <c r="G130" s="106"/>
      <c r="H130" s="106"/>
      <c r="I130" s="106"/>
    </row>
    <row r="131" spans="1:9" x14ac:dyDescent="0.25">
      <c r="A131" s="106"/>
      <c r="B131" s="106"/>
      <c r="C131" s="106"/>
      <c r="D131" s="106"/>
      <c r="E131" s="106"/>
      <c r="F131" s="106"/>
      <c r="G131" s="106"/>
      <c r="H131" s="106"/>
      <c r="I131" s="106"/>
    </row>
    <row r="132" spans="1:9" ht="14.25" x14ac:dyDescent="0.3">
      <c r="A132" s="112" t="s">
        <v>3191</v>
      </c>
      <c r="B132" s="108" t="s">
        <v>3192</v>
      </c>
      <c r="C132" s="108"/>
      <c r="D132" s="108"/>
      <c r="E132" s="108"/>
      <c r="F132" s="108"/>
      <c r="G132" s="108"/>
      <c r="H132" s="108"/>
      <c r="I132" s="108"/>
    </row>
    <row r="133" spans="1:9" ht="14.25" x14ac:dyDescent="0.3">
      <c r="A133" s="108"/>
      <c r="B133" s="108" t="s">
        <v>4484</v>
      </c>
      <c r="C133" s="108"/>
      <c r="D133" s="108"/>
      <c r="E133" s="108"/>
      <c r="F133" s="108"/>
      <c r="G133" s="108"/>
      <c r="H133" s="108"/>
      <c r="I133" s="108"/>
    </row>
    <row r="134" spans="1:9" ht="14.25" x14ac:dyDescent="0.3">
      <c r="A134" s="108"/>
      <c r="B134" s="108" t="s">
        <v>3194</v>
      </c>
      <c r="C134" s="108"/>
      <c r="D134" s="108"/>
      <c r="E134" s="108"/>
      <c r="F134" s="108"/>
      <c r="G134" s="108"/>
      <c r="H134" s="108"/>
      <c r="I134" s="108"/>
    </row>
    <row r="135" spans="1:9" x14ac:dyDescent="0.25">
      <c r="A135" s="106"/>
      <c r="B135" s="106"/>
      <c r="C135" s="106"/>
      <c r="D135" s="106"/>
      <c r="E135" s="106"/>
      <c r="F135" s="106"/>
      <c r="G135" s="106"/>
      <c r="H135" s="106"/>
      <c r="I135" s="106"/>
    </row>
    <row r="136" spans="1:9" x14ac:dyDescent="0.25">
      <c r="A136" s="106"/>
      <c r="B136" s="106"/>
      <c r="C136" s="106"/>
      <c r="D136" s="106"/>
      <c r="E136" s="106"/>
      <c r="F136" s="106"/>
      <c r="G136" s="106"/>
      <c r="H136" s="106"/>
      <c r="I136" s="106"/>
    </row>
    <row r="137" spans="1:9" x14ac:dyDescent="0.25">
      <c r="A137" s="106"/>
      <c r="B137" s="106"/>
      <c r="C137" s="106"/>
      <c r="D137" s="106"/>
      <c r="E137" s="106"/>
      <c r="F137" s="106"/>
      <c r="G137" s="106"/>
      <c r="H137" s="106"/>
      <c r="I137" s="106"/>
    </row>
    <row r="138" spans="1:9" x14ac:dyDescent="0.25">
      <c r="A138" s="106"/>
      <c r="B138" s="106"/>
      <c r="C138" s="106"/>
      <c r="D138" s="106"/>
      <c r="E138" s="106"/>
      <c r="F138" s="106"/>
      <c r="G138" s="106"/>
      <c r="H138" s="106"/>
      <c r="I138" s="106"/>
    </row>
    <row r="139" spans="1:9" x14ac:dyDescent="0.25">
      <c r="A139" s="106"/>
      <c r="B139" s="106"/>
      <c r="C139" s="106"/>
      <c r="D139" s="106"/>
      <c r="E139" s="106"/>
      <c r="F139" s="106"/>
      <c r="G139" s="106"/>
      <c r="H139" s="106"/>
      <c r="I139" s="106"/>
    </row>
    <row r="151" spans="1:9" ht="21" x14ac:dyDescent="0.4">
      <c r="A151" s="110"/>
      <c r="B151" s="315" t="s">
        <v>3214</v>
      </c>
      <c r="C151" s="315"/>
      <c r="D151" s="315"/>
      <c r="E151" s="315"/>
      <c r="F151" s="315"/>
      <c r="G151" s="315"/>
      <c r="H151" s="315"/>
      <c r="I151" s="110"/>
    </row>
    <row r="152" spans="1:9" ht="21" x14ac:dyDescent="0.4">
      <c r="A152" s="110"/>
      <c r="B152" s="315" t="s">
        <v>3174</v>
      </c>
      <c r="C152" s="315"/>
      <c r="D152" s="315"/>
      <c r="E152" s="315"/>
      <c r="F152" s="315"/>
      <c r="G152" s="315"/>
      <c r="H152" s="315"/>
      <c r="I152" s="110"/>
    </row>
    <row r="153" spans="1:9" x14ac:dyDescent="0.25">
      <c r="A153" s="106"/>
      <c r="B153" s="106"/>
      <c r="C153" s="106"/>
      <c r="D153" s="106"/>
      <c r="E153" s="106"/>
      <c r="F153" s="106"/>
      <c r="G153" s="106"/>
      <c r="H153" s="106"/>
      <c r="I153" s="106"/>
    </row>
    <row r="154" spans="1:9" x14ac:dyDescent="0.25">
      <c r="A154" s="106"/>
      <c r="B154" s="106"/>
      <c r="C154" s="106"/>
      <c r="D154" s="106"/>
      <c r="E154" s="106"/>
      <c r="F154" s="106"/>
      <c r="G154" s="106"/>
      <c r="H154" s="106"/>
      <c r="I154" s="106"/>
    </row>
    <row r="155" spans="1:9" x14ac:dyDescent="0.25">
      <c r="A155" s="106"/>
      <c r="B155" s="106"/>
      <c r="C155" s="106"/>
      <c r="D155" s="106"/>
      <c r="E155" s="106"/>
      <c r="F155" s="106"/>
      <c r="G155" s="106"/>
      <c r="H155" s="106"/>
      <c r="I155" s="106"/>
    </row>
    <row r="156" spans="1:9" ht="16.5" thickBot="1" x14ac:dyDescent="0.35">
      <c r="A156" s="106"/>
      <c r="B156" s="106"/>
      <c r="C156" s="111" t="s">
        <v>3093</v>
      </c>
      <c r="D156" s="299" t="str">
        <f>IF(基本情報登録!$D$10="","",基本情報登録!$D$10&amp;"D")</f>
        <v>九州大学D</v>
      </c>
      <c r="E156" s="299"/>
      <c r="F156" s="299"/>
      <c r="G156" s="299"/>
      <c r="H156" s="106"/>
      <c r="I156" s="106"/>
    </row>
    <row r="157" spans="1:9" x14ac:dyDescent="0.25">
      <c r="A157" s="106"/>
      <c r="B157" s="106"/>
      <c r="C157" s="109"/>
      <c r="D157" s="109"/>
      <c r="E157" s="109"/>
      <c r="F157" s="109"/>
      <c r="G157" s="109"/>
      <c r="H157" s="106"/>
      <c r="I157" s="106"/>
    </row>
    <row r="158" spans="1:9" ht="13.15" thickBot="1" x14ac:dyDescent="0.3">
      <c r="A158" s="106"/>
      <c r="B158" s="106"/>
      <c r="C158" s="106"/>
      <c r="D158" s="106"/>
      <c r="E158" s="106"/>
      <c r="F158" s="106"/>
      <c r="G158" s="106"/>
      <c r="H158" s="106"/>
      <c r="I158" s="106"/>
    </row>
    <row r="159" spans="1:9" ht="14.25" x14ac:dyDescent="0.3">
      <c r="A159" s="106"/>
      <c r="B159" s="392" t="s">
        <v>3175</v>
      </c>
      <c r="C159" s="393"/>
      <c r="D159" s="393"/>
      <c r="E159" s="394"/>
      <c r="F159" s="394"/>
      <c r="G159" s="394"/>
      <c r="H159" s="395"/>
      <c r="I159" s="106"/>
    </row>
    <row r="160" spans="1:9" ht="14.25" x14ac:dyDescent="0.3">
      <c r="A160" s="106"/>
      <c r="B160" s="398" t="s">
        <v>3176</v>
      </c>
      <c r="C160" s="399"/>
      <c r="D160" s="399"/>
      <c r="E160" s="396"/>
      <c r="F160" s="396"/>
      <c r="G160" s="396"/>
      <c r="H160" s="397"/>
      <c r="I160" s="106"/>
    </row>
    <row r="161" spans="1:9" ht="14.25" x14ac:dyDescent="0.25">
      <c r="A161" s="106"/>
      <c r="B161" s="378" t="s">
        <v>3177</v>
      </c>
      <c r="C161" s="379"/>
      <c r="D161" s="380"/>
      <c r="E161" s="381"/>
      <c r="F161" s="381"/>
      <c r="G161" s="381"/>
      <c r="H161" s="382"/>
      <c r="I161" s="106"/>
    </row>
    <row r="162" spans="1:9" ht="14.65" thickBot="1" x14ac:dyDescent="0.3">
      <c r="A162" s="106"/>
      <c r="B162" s="385" t="s">
        <v>3178</v>
      </c>
      <c r="C162" s="332"/>
      <c r="D162" s="386"/>
      <c r="E162" s="383"/>
      <c r="F162" s="383"/>
      <c r="G162" s="383"/>
      <c r="H162" s="384"/>
      <c r="I162" s="106"/>
    </row>
    <row r="163" spans="1:9" x14ac:dyDescent="0.25">
      <c r="A163" s="106"/>
      <c r="B163" s="106"/>
      <c r="C163" s="106"/>
      <c r="D163" s="106"/>
      <c r="E163" s="106"/>
      <c r="F163" s="106"/>
      <c r="G163" s="106"/>
      <c r="H163" s="106"/>
      <c r="I163" s="106"/>
    </row>
    <row r="164" spans="1:9" ht="16.149999999999999" x14ac:dyDescent="0.3">
      <c r="A164" s="106"/>
      <c r="B164" s="341" t="s">
        <v>3179</v>
      </c>
      <c r="C164" s="341"/>
      <c r="D164" s="341"/>
      <c r="E164" s="341"/>
      <c r="F164" s="341"/>
      <c r="G164" s="341"/>
      <c r="H164" s="341"/>
      <c r="I164" s="106"/>
    </row>
    <row r="165" spans="1:9" ht="16.149999999999999" x14ac:dyDescent="0.3">
      <c r="A165" s="106"/>
      <c r="B165" s="341" t="s">
        <v>3180</v>
      </c>
      <c r="C165" s="341"/>
      <c r="D165" s="341"/>
      <c r="E165" s="341"/>
      <c r="F165" s="341"/>
      <c r="G165" s="341"/>
      <c r="H165" s="341"/>
      <c r="I165" s="106"/>
    </row>
    <row r="166" spans="1:9" x14ac:dyDescent="0.25">
      <c r="A166" s="106"/>
      <c r="B166" s="106"/>
      <c r="C166" s="106"/>
      <c r="D166" s="106"/>
      <c r="E166" s="106"/>
      <c r="F166" s="106"/>
      <c r="G166" s="106"/>
      <c r="H166" s="106"/>
      <c r="I166" s="106"/>
    </row>
    <row r="167" spans="1:9" x14ac:dyDescent="0.25">
      <c r="A167" s="106"/>
      <c r="B167" s="106"/>
      <c r="C167" s="106"/>
      <c r="D167" s="106"/>
      <c r="E167" s="106"/>
      <c r="F167" s="106"/>
      <c r="G167" s="106"/>
      <c r="H167" s="106"/>
      <c r="I167" s="106"/>
    </row>
    <row r="168" spans="1:9" x14ac:dyDescent="0.25">
      <c r="A168" s="106"/>
      <c r="B168" s="106"/>
      <c r="C168" s="106"/>
      <c r="D168" s="106"/>
      <c r="E168" s="106"/>
      <c r="F168" s="106"/>
      <c r="G168" s="106"/>
      <c r="H168" s="106"/>
      <c r="I168" s="106"/>
    </row>
    <row r="169" spans="1:9" x14ac:dyDescent="0.25">
      <c r="A169" s="106"/>
      <c r="B169" s="106"/>
      <c r="C169" s="106"/>
      <c r="D169" s="106"/>
      <c r="E169" s="106"/>
      <c r="F169" s="106"/>
      <c r="G169" s="106"/>
      <c r="H169" s="106"/>
      <c r="I169" s="106"/>
    </row>
    <row r="170" spans="1:9" ht="16.5" thickBot="1" x14ac:dyDescent="0.35">
      <c r="A170" s="106"/>
      <c r="B170" s="107" t="s">
        <v>3181</v>
      </c>
      <c r="C170" s="107"/>
      <c r="D170" s="107"/>
      <c r="E170" s="107"/>
      <c r="F170" s="107"/>
      <c r="G170" s="107"/>
      <c r="H170" s="107"/>
      <c r="I170" s="106"/>
    </row>
    <row r="171" spans="1:9" ht="16.5" thickBot="1" x14ac:dyDescent="0.3">
      <c r="A171" s="106"/>
      <c r="B171" s="387" t="s">
        <v>3182</v>
      </c>
      <c r="C171" s="388"/>
      <c r="D171" s="389" t="s">
        <v>3183</v>
      </c>
      <c r="E171" s="390"/>
      <c r="F171" s="390"/>
      <c r="G171" s="390"/>
      <c r="H171" s="391"/>
      <c r="I171" s="106"/>
    </row>
    <row r="172" spans="1:9" ht="30.75" customHeight="1" thickTop="1" x14ac:dyDescent="0.25">
      <c r="A172" s="106"/>
      <c r="B172" s="410" t="s">
        <v>3184</v>
      </c>
      <c r="C172" s="411"/>
      <c r="D172" s="412"/>
      <c r="E172" s="413"/>
      <c r="F172" s="413"/>
      <c r="G172" s="413"/>
      <c r="H172" s="414"/>
      <c r="I172" s="106"/>
    </row>
    <row r="173" spans="1:9" ht="30.75" customHeight="1" x14ac:dyDescent="0.25">
      <c r="A173" s="106"/>
      <c r="B173" s="405" t="s">
        <v>3185</v>
      </c>
      <c r="C173" s="406"/>
      <c r="D173" s="407"/>
      <c r="E173" s="408"/>
      <c r="F173" s="408"/>
      <c r="G173" s="408"/>
      <c r="H173" s="409"/>
      <c r="I173" s="106"/>
    </row>
    <row r="174" spans="1:9" ht="30.75" customHeight="1" x14ac:dyDescent="0.25">
      <c r="A174" s="106"/>
      <c r="B174" s="405" t="s">
        <v>3186</v>
      </c>
      <c r="C174" s="406"/>
      <c r="D174" s="407"/>
      <c r="E174" s="408"/>
      <c r="F174" s="408"/>
      <c r="G174" s="408"/>
      <c r="H174" s="409"/>
      <c r="I174" s="106"/>
    </row>
    <row r="175" spans="1:9" ht="30.75" customHeight="1" x14ac:dyDescent="0.25">
      <c r="A175" s="106"/>
      <c r="B175" s="405" t="s">
        <v>3187</v>
      </c>
      <c r="C175" s="406"/>
      <c r="D175" s="407"/>
      <c r="E175" s="408"/>
      <c r="F175" s="408"/>
      <c r="G175" s="408"/>
      <c r="H175" s="409"/>
      <c r="I175" s="106"/>
    </row>
    <row r="176" spans="1:9" ht="30.75" customHeight="1" x14ac:dyDescent="0.25">
      <c r="A176" s="106"/>
      <c r="B176" s="405" t="s">
        <v>3188</v>
      </c>
      <c r="C176" s="406"/>
      <c r="D176" s="407"/>
      <c r="E176" s="408"/>
      <c r="F176" s="408"/>
      <c r="G176" s="408"/>
      <c r="H176" s="409"/>
      <c r="I176" s="106"/>
    </row>
    <row r="177" spans="1:9" ht="30.75" customHeight="1" x14ac:dyDescent="0.25">
      <c r="A177" s="106"/>
      <c r="B177" s="405" t="s">
        <v>3189</v>
      </c>
      <c r="C177" s="406"/>
      <c r="D177" s="407"/>
      <c r="E177" s="408"/>
      <c r="F177" s="408"/>
      <c r="G177" s="408"/>
      <c r="H177" s="409"/>
      <c r="I177" s="106"/>
    </row>
    <row r="178" spans="1:9" ht="30.75" customHeight="1" thickBot="1" x14ac:dyDescent="0.3">
      <c r="A178" s="106"/>
      <c r="B178" s="400" t="s">
        <v>3190</v>
      </c>
      <c r="C178" s="401"/>
      <c r="D178" s="402"/>
      <c r="E178" s="403"/>
      <c r="F178" s="403"/>
      <c r="G178" s="403"/>
      <c r="H178" s="404"/>
      <c r="I178" s="106"/>
    </row>
    <row r="179" spans="1:9" x14ac:dyDescent="0.25">
      <c r="A179" s="106"/>
      <c r="B179" s="106"/>
      <c r="C179" s="106"/>
      <c r="D179" s="106"/>
      <c r="E179" s="106"/>
      <c r="F179" s="106"/>
      <c r="G179" s="106"/>
      <c r="H179" s="106"/>
      <c r="I179" s="106"/>
    </row>
    <row r="180" spans="1:9" x14ac:dyDescent="0.25">
      <c r="A180" s="106"/>
      <c r="B180" s="106"/>
      <c r="C180" s="106"/>
      <c r="D180" s="106"/>
      <c r="E180" s="106"/>
      <c r="F180" s="106"/>
      <c r="G180" s="106"/>
      <c r="H180" s="106"/>
      <c r="I180" s="106"/>
    </row>
    <row r="181" spans="1:9" x14ac:dyDescent="0.25">
      <c r="A181" s="106"/>
      <c r="B181" s="106"/>
      <c r="C181" s="106"/>
      <c r="D181" s="106"/>
      <c r="E181" s="106"/>
      <c r="F181" s="106"/>
      <c r="G181" s="106"/>
      <c r="H181" s="106"/>
      <c r="I181" s="106"/>
    </row>
    <row r="182" spans="1:9" ht="14.25" x14ac:dyDescent="0.3">
      <c r="A182" s="112" t="s">
        <v>3191</v>
      </c>
      <c r="B182" s="108" t="s">
        <v>3192</v>
      </c>
      <c r="C182" s="108"/>
      <c r="D182" s="108"/>
      <c r="E182" s="108"/>
      <c r="F182" s="108"/>
      <c r="G182" s="108"/>
      <c r="H182" s="108"/>
      <c r="I182" s="108"/>
    </row>
    <row r="183" spans="1:9" ht="14.25" x14ac:dyDescent="0.3">
      <c r="A183" s="108"/>
      <c r="B183" s="108" t="s">
        <v>4484</v>
      </c>
      <c r="C183" s="108"/>
      <c r="D183" s="108"/>
      <c r="E183" s="108"/>
      <c r="F183" s="108"/>
      <c r="G183" s="108"/>
      <c r="H183" s="108"/>
      <c r="I183" s="108"/>
    </row>
    <row r="184" spans="1:9" ht="14.25" x14ac:dyDescent="0.3">
      <c r="A184" s="108"/>
      <c r="B184" s="108" t="s">
        <v>3194</v>
      </c>
      <c r="C184" s="108"/>
      <c r="D184" s="108"/>
      <c r="E184" s="108"/>
      <c r="F184" s="108"/>
      <c r="G184" s="108"/>
      <c r="H184" s="108"/>
      <c r="I184" s="108"/>
    </row>
    <row r="185" spans="1:9" x14ac:dyDescent="0.25">
      <c r="A185" s="106"/>
      <c r="B185" s="106"/>
      <c r="C185" s="106"/>
      <c r="D185" s="106"/>
      <c r="E185" s="106"/>
      <c r="F185" s="106"/>
      <c r="G185" s="106"/>
      <c r="H185" s="106"/>
      <c r="I185" s="106"/>
    </row>
    <row r="201" spans="1:9" ht="21" x14ac:dyDescent="0.4">
      <c r="A201" s="110"/>
      <c r="B201" s="315" t="s">
        <v>3214</v>
      </c>
      <c r="C201" s="315"/>
      <c r="D201" s="315"/>
      <c r="E201" s="315"/>
      <c r="F201" s="315"/>
      <c r="G201" s="315"/>
      <c r="H201" s="315"/>
      <c r="I201" s="110"/>
    </row>
    <row r="202" spans="1:9" ht="21" x14ac:dyDescent="0.4">
      <c r="A202" s="110"/>
      <c r="B202" s="315" t="s">
        <v>3174</v>
      </c>
      <c r="C202" s="315"/>
      <c r="D202" s="315"/>
      <c r="E202" s="315"/>
      <c r="F202" s="315"/>
      <c r="G202" s="315"/>
      <c r="H202" s="315"/>
      <c r="I202" s="110"/>
    </row>
    <row r="203" spans="1:9" x14ac:dyDescent="0.25">
      <c r="A203" s="106"/>
      <c r="B203" s="106"/>
      <c r="C203" s="106"/>
      <c r="D203" s="106"/>
      <c r="E203" s="106"/>
      <c r="F203" s="106"/>
      <c r="G203" s="106"/>
      <c r="H203" s="106"/>
      <c r="I203" s="106"/>
    </row>
    <row r="204" spans="1:9" x14ac:dyDescent="0.25">
      <c r="A204" s="106"/>
      <c r="B204" s="106"/>
      <c r="C204" s="106"/>
      <c r="D204" s="106"/>
      <c r="E204" s="106"/>
      <c r="F204" s="106"/>
      <c r="G204" s="106"/>
      <c r="H204" s="106"/>
      <c r="I204" s="106"/>
    </row>
    <row r="205" spans="1:9" x14ac:dyDescent="0.25">
      <c r="A205" s="106"/>
      <c r="B205" s="106"/>
      <c r="C205" s="106"/>
      <c r="D205" s="106"/>
      <c r="E205" s="106"/>
      <c r="F205" s="106"/>
      <c r="G205" s="106"/>
      <c r="H205" s="106"/>
      <c r="I205" s="106"/>
    </row>
    <row r="206" spans="1:9" ht="16.5" thickBot="1" x14ac:dyDescent="0.35">
      <c r="A206" s="106"/>
      <c r="B206" s="106"/>
      <c r="C206" s="111" t="s">
        <v>3093</v>
      </c>
      <c r="D206" s="299" t="str">
        <f>IF(基本情報登録!$D$10="","",基本情報登録!$D$10&amp;"E")</f>
        <v>九州大学E</v>
      </c>
      <c r="E206" s="299"/>
      <c r="F206" s="299"/>
      <c r="G206" s="299"/>
      <c r="H206" s="106"/>
      <c r="I206" s="106"/>
    </row>
    <row r="207" spans="1:9" x14ac:dyDescent="0.25">
      <c r="A207" s="106"/>
      <c r="B207" s="106"/>
      <c r="C207" s="109"/>
      <c r="D207" s="109"/>
      <c r="E207" s="109"/>
      <c r="F207" s="109"/>
      <c r="G207" s="109"/>
      <c r="H207" s="106"/>
      <c r="I207" s="106"/>
    </row>
    <row r="208" spans="1:9" ht="13.15" thickBot="1" x14ac:dyDescent="0.3">
      <c r="A208" s="106"/>
      <c r="B208" s="106"/>
      <c r="C208" s="106"/>
      <c r="D208" s="106"/>
      <c r="E208" s="106"/>
      <c r="F208" s="106"/>
      <c r="G208" s="106"/>
      <c r="H208" s="106"/>
      <c r="I208" s="106"/>
    </row>
    <row r="209" spans="1:9" ht="14.25" x14ac:dyDescent="0.3">
      <c r="A209" s="106"/>
      <c r="B209" s="392" t="s">
        <v>3175</v>
      </c>
      <c r="C209" s="393"/>
      <c r="D209" s="393"/>
      <c r="E209" s="394"/>
      <c r="F209" s="394"/>
      <c r="G209" s="394"/>
      <c r="H209" s="395"/>
      <c r="I209" s="106"/>
    </row>
    <row r="210" spans="1:9" ht="14.25" x14ac:dyDescent="0.3">
      <c r="A210" s="106"/>
      <c r="B210" s="398" t="s">
        <v>3176</v>
      </c>
      <c r="C210" s="399"/>
      <c r="D210" s="399"/>
      <c r="E210" s="396"/>
      <c r="F210" s="396"/>
      <c r="G210" s="396"/>
      <c r="H210" s="397"/>
      <c r="I210" s="106"/>
    </row>
    <row r="211" spans="1:9" ht="14.25" x14ac:dyDescent="0.25">
      <c r="A211" s="106"/>
      <c r="B211" s="378" t="s">
        <v>3177</v>
      </c>
      <c r="C211" s="379"/>
      <c r="D211" s="380"/>
      <c r="E211" s="381"/>
      <c r="F211" s="381"/>
      <c r="G211" s="381"/>
      <c r="H211" s="382"/>
      <c r="I211" s="106"/>
    </row>
    <row r="212" spans="1:9" ht="14.65" thickBot="1" x14ac:dyDescent="0.3">
      <c r="A212" s="106"/>
      <c r="B212" s="385" t="s">
        <v>3178</v>
      </c>
      <c r="C212" s="332"/>
      <c r="D212" s="386"/>
      <c r="E212" s="383"/>
      <c r="F212" s="383"/>
      <c r="G212" s="383"/>
      <c r="H212" s="384"/>
      <c r="I212" s="106"/>
    </row>
    <row r="213" spans="1:9" x14ac:dyDescent="0.25">
      <c r="A213" s="106"/>
      <c r="B213" s="106"/>
      <c r="C213" s="106"/>
      <c r="D213" s="106"/>
      <c r="E213" s="106"/>
      <c r="F213" s="106"/>
      <c r="G213" s="106"/>
      <c r="H213" s="106"/>
      <c r="I213" s="106"/>
    </row>
    <row r="214" spans="1:9" ht="16.149999999999999" x14ac:dyDescent="0.3">
      <c r="A214" s="106"/>
      <c r="B214" s="341" t="s">
        <v>3179</v>
      </c>
      <c r="C214" s="341"/>
      <c r="D214" s="341"/>
      <c r="E214" s="341"/>
      <c r="F214" s="341"/>
      <c r="G214" s="341"/>
      <c r="H214" s="341"/>
      <c r="I214" s="106"/>
    </row>
    <row r="215" spans="1:9" ht="16.149999999999999" x14ac:dyDescent="0.3">
      <c r="A215" s="106"/>
      <c r="B215" s="341" t="s">
        <v>3180</v>
      </c>
      <c r="C215" s="341"/>
      <c r="D215" s="341"/>
      <c r="E215" s="341"/>
      <c r="F215" s="341"/>
      <c r="G215" s="341"/>
      <c r="H215" s="341"/>
      <c r="I215" s="106"/>
    </row>
    <row r="216" spans="1:9" x14ac:dyDescent="0.25">
      <c r="A216" s="106"/>
      <c r="B216" s="106"/>
      <c r="C216" s="106"/>
      <c r="D216" s="106"/>
      <c r="E216" s="106"/>
      <c r="F216" s="106"/>
      <c r="G216" s="106"/>
      <c r="H216" s="106"/>
      <c r="I216" s="106"/>
    </row>
    <row r="217" spans="1:9" x14ac:dyDescent="0.25">
      <c r="A217" s="106"/>
      <c r="B217" s="106"/>
      <c r="C217" s="106"/>
      <c r="D217" s="106"/>
      <c r="E217" s="106"/>
      <c r="F217" s="106"/>
      <c r="G217" s="106"/>
      <c r="H217" s="106"/>
      <c r="I217" s="106"/>
    </row>
    <row r="218" spans="1:9" x14ac:dyDescent="0.25">
      <c r="A218" s="106"/>
      <c r="B218" s="106"/>
      <c r="C218" s="106"/>
      <c r="D218" s="106"/>
      <c r="E218" s="106"/>
      <c r="F218" s="106"/>
      <c r="G218" s="106"/>
      <c r="H218" s="106"/>
      <c r="I218" s="106"/>
    </row>
    <row r="219" spans="1:9" x14ac:dyDescent="0.25">
      <c r="A219" s="106"/>
      <c r="B219" s="106"/>
      <c r="C219" s="106"/>
      <c r="D219" s="106"/>
      <c r="E219" s="106"/>
      <c r="F219" s="106"/>
      <c r="G219" s="106"/>
      <c r="H219" s="106"/>
      <c r="I219" s="106"/>
    </row>
    <row r="220" spans="1:9" ht="16.5" thickBot="1" x14ac:dyDescent="0.35">
      <c r="A220" s="106"/>
      <c r="B220" s="107" t="s">
        <v>3181</v>
      </c>
      <c r="C220" s="107"/>
      <c r="D220" s="107"/>
      <c r="E220" s="107"/>
      <c r="F220" s="107"/>
      <c r="G220" s="107"/>
      <c r="H220" s="107"/>
      <c r="I220" s="106"/>
    </row>
    <row r="221" spans="1:9" ht="16.5" thickBot="1" x14ac:dyDescent="0.3">
      <c r="A221" s="106"/>
      <c r="B221" s="387" t="s">
        <v>3182</v>
      </c>
      <c r="C221" s="388"/>
      <c r="D221" s="389" t="s">
        <v>3183</v>
      </c>
      <c r="E221" s="390"/>
      <c r="F221" s="390"/>
      <c r="G221" s="390"/>
      <c r="H221" s="391"/>
      <c r="I221" s="106"/>
    </row>
    <row r="222" spans="1:9" ht="30" customHeight="1" thickTop="1" x14ac:dyDescent="0.25">
      <c r="A222" s="106"/>
      <c r="B222" s="410" t="s">
        <v>3184</v>
      </c>
      <c r="C222" s="411"/>
      <c r="D222" s="412"/>
      <c r="E222" s="413"/>
      <c r="F222" s="413"/>
      <c r="G222" s="413"/>
      <c r="H222" s="414"/>
      <c r="I222" s="106"/>
    </row>
    <row r="223" spans="1:9" ht="30" customHeight="1" x14ac:dyDescent="0.25">
      <c r="A223" s="106"/>
      <c r="B223" s="405" t="s">
        <v>3185</v>
      </c>
      <c r="C223" s="406"/>
      <c r="D223" s="407"/>
      <c r="E223" s="408"/>
      <c r="F223" s="408"/>
      <c r="G223" s="408"/>
      <c r="H223" s="409"/>
      <c r="I223" s="106"/>
    </row>
    <row r="224" spans="1:9" ht="30" customHeight="1" x14ac:dyDescent="0.25">
      <c r="A224" s="106"/>
      <c r="B224" s="405" t="s">
        <v>3186</v>
      </c>
      <c r="C224" s="406"/>
      <c r="D224" s="407"/>
      <c r="E224" s="408"/>
      <c r="F224" s="408"/>
      <c r="G224" s="408"/>
      <c r="H224" s="409"/>
      <c r="I224" s="106"/>
    </row>
    <row r="225" spans="1:9" ht="30" customHeight="1" x14ac:dyDescent="0.25">
      <c r="A225" s="106"/>
      <c r="B225" s="405" t="s">
        <v>3187</v>
      </c>
      <c r="C225" s="406"/>
      <c r="D225" s="407"/>
      <c r="E225" s="408"/>
      <c r="F225" s="408"/>
      <c r="G225" s="408"/>
      <c r="H225" s="409"/>
      <c r="I225" s="106"/>
    </row>
    <row r="226" spans="1:9" ht="30" customHeight="1" x14ac:dyDescent="0.25">
      <c r="A226" s="106"/>
      <c r="B226" s="405" t="s">
        <v>3188</v>
      </c>
      <c r="C226" s="406"/>
      <c r="D226" s="407"/>
      <c r="E226" s="408"/>
      <c r="F226" s="408"/>
      <c r="G226" s="408"/>
      <c r="H226" s="409"/>
      <c r="I226" s="106"/>
    </row>
    <row r="227" spans="1:9" ht="30" customHeight="1" x14ac:dyDescent="0.25">
      <c r="A227" s="106"/>
      <c r="B227" s="405" t="s">
        <v>3189</v>
      </c>
      <c r="C227" s="406"/>
      <c r="D227" s="407"/>
      <c r="E227" s="408"/>
      <c r="F227" s="408"/>
      <c r="G227" s="408"/>
      <c r="H227" s="409"/>
      <c r="I227" s="106"/>
    </row>
    <row r="228" spans="1:9" ht="30" customHeight="1" thickBot="1" x14ac:dyDescent="0.3">
      <c r="A228" s="106"/>
      <c r="B228" s="400" t="s">
        <v>3190</v>
      </c>
      <c r="C228" s="401"/>
      <c r="D228" s="402"/>
      <c r="E228" s="403"/>
      <c r="F228" s="403"/>
      <c r="G228" s="403"/>
      <c r="H228" s="404"/>
      <c r="I228" s="106"/>
    </row>
    <row r="229" spans="1:9" x14ac:dyDescent="0.25">
      <c r="A229" s="106"/>
      <c r="B229" s="106"/>
      <c r="C229" s="106"/>
      <c r="D229" s="106"/>
      <c r="E229" s="106"/>
      <c r="F229" s="106"/>
      <c r="G229" s="106"/>
      <c r="H229" s="106"/>
      <c r="I229" s="106"/>
    </row>
    <row r="230" spans="1:9" x14ac:dyDescent="0.25">
      <c r="A230" s="106"/>
      <c r="B230" s="106"/>
      <c r="C230" s="106"/>
      <c r="D230" s="106"/>
      <c r="E230" s="106"/>
      <c r="F230" s="106"/>
      <c r="G230" s="106"/>
      <c r="H230" s="106"/>
      <c r="I230" s="106"/>
    </row>
    <row r="231" spans="1:9" x14ac:dyDescent="0.25">
      <c r="A231" s="106"/>
      <c r="B231" s="106"/>
      <c r="C231" s="106"/>
      <c r="D231" s="106"/>
      <c r="E231" s="106"/>
      <c r="F231" s="106"/>
      <c r="G231" s="106"/>
      <c r="H231" s="106"/>
      <c r="I231" s="106"/>
    </row>
    <row r="232" spans="1:9" ht="14.25" x14ac:dyDescent="0.3">
      <c r="A232" s="112" t="s">
        <v>3191</v>
      </c>
      <c r="B232" s="108" t="s">
        <v>3192</v>
      </c>
      <c r="C232" s="108"/>
      <c r="D232" s="108"/>
      <c r="E232" s="108"/>
      <c r="F232" s="108"/>
      <c r="G232" s="108"/>
      <c r="H232" s="108"/>
      <c r="I232" s="108"/>
    </row>
    <row r="233" spans="1:9" ht="14.25" x14ac:dyDescent="0.3">
      <c r="A233" s="108"/>
      <c r="B233" s="108" t="s">
        <v>3193</v>
      </c>
      <c r="C233" s="108"/>
      <c r="D233" s="108"/>
      <c r="E233" s="108"/>
      <c r="F233" s="108"/>
      <c r="G233" s="108"/>
      <c r="H233" s="108"/>
      <c r="I233" s="108"/>
    </row>
    <row r="234" spans="1:9" ht="14.25" x14ac:dyDescent="0.3">
      <c r="A234" s="108"/>
      <c r="B234" s="108" t="s">
        <v>3194</v>
      </c>
      <c r="C234" s="108"/>
      <c r="D234" s="108"/>
      <c r="E234" s="108"/>
      <c r="F234" s="108"/>
      <c r="G234" s="108"/>
      <c r="H234" s="108"/>
      <c r="I234" s="108"/>
    </row>
    <row r="235" spans="1:9" x14ac:dyDescent="0.25">
      <c r="A235" s="106"/>
      <c r="B235" s="106"/>
      <c r="C235" s="106"/>
      <c r="D235" s="106"/>
      <c r="E235" s="106"/>
      <c r="F235" s="106"/>
      <c r="G235" s="106"/>
      <c r="H235" s="106"/>
      <c r="I235" s="106"/>
    </row>
  </sheetData>
  <sheetProtection algorithmName="SHA-512" hashValue="kPDHckFqjwrqLgJVYIXhmwX7AvbiLkKtK3e/5jyLaa+W9tolJJLvwtsoJNoSWCDF05LZETgPPd1DL+4PN96JVQ==" saltValue="RuG8Dbx+KBANdjLsXoWmPQ==" spinCount="100000" sheet="1" objects="1" scenarios="1"/>
  <mergeCells count="135">
    <mergeCell ref="B228:C228"/>
    <mergeCell ref="D228:H228"/>
    <mergeCell ref="B225:C225"/>
    <mergeCell ref="D225:H225"/>
    <mergeCell ref="B226:C226"/>
    <mergeCell ref="D226:H226"/>
    <mergeCell ref="B227:C227"/>
    <mergeCell ref="D227:H227"/>
    <mergeCell ref="B222:C222"/>
    <mergeCell ref="D222:H222"/>
    <mergeCell ref="B223:C223"/>
    <mergeCell ref="D223:H223"/>
    <mergeCell ref="B224:C224"/>
    <mergeCell ref="D224:H224"/>
    <mergeCell ref="B211:D211"/>
    <mergeCell ref="E211:H212"/>
    <mergeCell ref="B212:D212"/>
    <mergeCell ref="B214:H214"/>
    <mergeCell ref="B215:H215"/>
    <mergeCell ref="B221:C221"/>
    <mergeCell ref="D221:H221"/>
    <mergeCell ref="B178:C178"/>
    <mergeCell ref="D178:H178"/>
    <mergeCell ref="B201:H201"/>
    <mergeCell ref="B202:H202"/>
    <mergeCell ref="D206:G206"/>
    <mergeCell ref="B209:D209"/>
    <mergeCell ref="E209:H210"/>
    <mergeCell ref="B210:D210"/>
    <mergeCell ref="B175:C175"/>
    <mergeCell ref="D175:H175"/>
    <mergeCell ref="B176:C176"/>
    <mergeCell ref="D176:H176"/>
    <mergeCell ref="B177:C177"/>
    <mergeCell ref="D177:H177"/>
    <mergeCell ref="B172:C172"/>
    <mergeCell ref="D172:H172"/>
    <mergeCell ref="B173:C173"/>
    <mergeCell ref="D173:H173"/>
    <mergeCell ref="B174:C174"/>
    <mergeCell ref="D174:H174"/>
    <mergeCell ref="B161:D161"/>
    <mergeCell ref="E161:H162"/>
    <mergeCell ref="B162:D162"/>
    <mergeCell ref="B164:H164"/>
    <mergeCell ref="B165:H165"/>
    <mergeCell ref="B171:C171"/>
    <mergeCell ref="D171:H171"/>
    <mergeCell ref="B128:C128"/>
    <mergeCell ref="D128:H128"/>
    <mergeCell ref="B151:H151"/>
    <mergeCell ref="B152:H152"/>
    <mergeCell ref="D156:G156"/>
    <mergeCell ref="B159:D159"/>
    <mergeCell ref="E159:H160"/>
    <mergeCell ref="B160:D160"/>
    <mergeCell ref="B125:C125"/>
    <mergeCell ref="D125:H125"/>
    <mergeCell ref="B126:C126"/>
    <mergeCell ref="D126:H126"/>
    <mergeCell ref="B127:C127"/>
    <mergeCell ref="D127:H127"/>
    <mergeCell ref="B122:C122"/>
    <mergeCell ref="D122:H122"/>
    <mergeCell ref="B123:C123"/>
    <mergeCell ref="D123:H123"/>
    <mergeCell ref="B124:C124"/>
    <mergeCell ref="D124:H124"/>
    <mergeCell ref="B111:D111"/>
    <mergeCell ref="E111:H112"/>
    <mergeCell ref="B112:D112"/>
    <mergeCell ref="B114:H114"/>
    <mergeCell ref="B115:H115"/>
    <mergeCell ref="B121:C121"/>
    <mergeCell ref="D121:H121"/>
    <mergeCell ref="B78:C78"/>
    <mergeCell ref="D78:H78"/>
    <mergeCell ref="B101:H101"/>
    <mergeCell ref="B102:H102"/>
    <mergeCell ref="D106:G106"/>
    <mergeCell ref="B109:D109"/>
    <mergeCell ref="E109:H110"/>
    <mergeCell ref="B110:D110"/>
    <mergeCell ref="B75:C75"/>
    <mergeCell ref="D75:H75"/>
    <mergeCell ref="B76:C76"/>
    <mergeCell ref="D76:H76"/>
    <mergeCell ref="B77:C77"/>
    <mergeCell ref="D77:H77"/>
    <mergeCell ref="B72:C72"/>
    <mergeCell ref="D72:H72"/>
    <mergeCell ref="B73:C73"/>
    <mergeCell ref="D73:H73"/>
    <mergeCell ref="B74:C74"/>
    <mergeCell ref="D74:H74"/>
    <mergeCell ref="B61:D61"/>
    <mergeCell ref="E61:H62"/>
    <mergeCell ref="B62:D62"/>
    <mergeCell ref="B64:H64"/>
    <mergeCell ref="B65:H65"/>
    <mergeCell ref="B71:C71"/>
    <mergeCell ref="D71:H71"/>
    <mergeCell ref="B51:H51"/>
    <mergeCell ref="B52:H52"/>
    <mergeCell ref="D56:G56"/>
    <mergeCell ref="B59:D59"/>
    <mergeCell ref="E59:H60"/>
    <mergeCell ref="B60:D60"/>
    <mergeCell ref="B28:C28"/>
    <mergeCell ref="D28:H28"/>
    <mergeCell ref="B25:C25"/>
    <mergeCell ref="D25:H25"/>
    <mergeCell ref="B26:C26"/>
    <mergeCell ref="D26:H26"/>
    <mergeCell ref="B27:C27"/>
    <mergeCell ref="D27:H27"/>
    <mergeCell ref="B22:C22"/>
    <mergeCell ref="D22:H22"/>
    <mergeCell ref="B23:C23"/>
    <mergeCell ref="D23:H23"/>
    <mergeCell ref="B24:C24"/>
    <mergeCell ref="D24:H24"/>
    <mergeCell ref="B11:D11"/>
    <mergeCell ref="E11:H12"/>
    <mergeCell ref="B12:D12"/>
    <mergeCell ref="B14:H14"/>
    <mergeCell ref="B21:C21"/>
    <mergeCell ref="D21:H21"/>
    <mergeCell ref="B15:H15"/>
    <mergeCell ref="B1:H1"/>
    <mergeCell ref="B2:H2"/>
    <mergeCell ref="D6:G6"/>
    <mergeCell ref="B9:D9"/>
    <mergeCell ref="E9:H10"/>
    <mergeCell ref="B10:D10"/>
  </mergeCells>
  <phoneticPr fontId="1"/>
  <pageMargins left="0.7" right="0.7" top="0.75" bottom="0.75" header="0.3" footer="0.3"/>
  <pageSetup paperSize="9" scale="95" orientation="portrait" horizontalDpi="150" verticalDpi="15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基本情報登録</vt:lpstr>
      <vt:lpstr>様式1‐1(男子)</vt:lpstr>
      <vt:lpstr>様式1-2(男子)</vt:lpstr>
      <vt:lpstr>様式2(男子)</vt:lpstr>
      <vt:lpstr>様式3(男子)</vt:lpstr>
      <vt:lpstr>様式4(男子)</vt:lpstr>
      <vt:lpstr>様式5(男子)</vt:lpstr>
      <vt:lpstr>様式6(男子)</vt:lpstr>
      <vt:lpstr>様式7(男子)</vt:lpstr>
      <vt:lpstr>登録データ</vt:lpstr>
      <vt:lpstr>'様式1‐1(男子)'!Print_Area</vt:lpstr>
      <vt:lpstr>'様式1-2(男子)'!Print_Area</vt:lpstr>
      <vt:lpstr>'様式2(男子)'!Print_Area</vt:lpstr>
      <vt:lpstr>'様式3(男子)'!Print_Area</vt:lpstr>
      <vt:lpstr>'様式4(男子)'!Print_Area</vt:lpstr>
      <vt:lpstr>'様式5(男子)'!Print_Area</vt:lpstr>
      <vt:lpstr>'様式6(男子)'!Print_Area</vt:lpstr>
      <vt:lpstr>'様式7(男子)'!Print_Area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kyu-athi</dc:creator>
  <cp:lastModifiedBy>内田祐紀哉</cp:lastModifiedBy>
  <cp:lastPrinted>2016-10-07T09:08:20Z</cp:lastPrinted>
  <dcterms:created xsi:type="dcterms:W3CDTF">2016-10-03T15:17:56Z</dcterms:created>
  <dcterms:modified xsi:type="dcterms:W3CDTF">2017-10-12T13:26:12Z</dcterms:modified>
</cp:coreProperties>
</file>